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ribeiro.BRQ\Downloads\"/>
    </mc:Choice>
  </mc:AlternateContent>
  <xr:revisionPtr revIDLastSave="0" documentId="13_ncr:1_{DC09FE1D-C00F-475F-A2DE-A2D02E4FE6C2}" xr6:coauthVersionLast="46" xr6:coauthVersionMax="46" xr10:uidLastSave="{00000000-0000-0000-0000-000000000000}"/>
  <workbookProtection workbookAlgorithmName="SHA-512" workbookHashValue="QVbRVdqDiWRu5HWjF1xScQo52wQBUwH4meVuf4VHHdUnOzxUgCvaLUa/RZRtziGZhNvjSL9QidqvOjzkM+cC7w==" workbookSaltValue="AhLCxiyVDn/vNvxqBGruMA==" workbookSpinCount="100000" lockStructure="1"/>
  <bookViews>
    <workbookView xWindow="-120" yWindow="-120" windowWidth="20730" windowHeight="11160" activeTab="1" xr2:uid="{00000000-000D-0000-FFFF-FFFF00000000}"/>
  </bookViews>
  <sheets>
    <sheet name="Menu" sheetId="1" r:id="rId1"/>
    <sheet name="Questionário" sheetId="2" r:id="rId2"/>
    <sheet name="Perfil comportamental" sheetId="4" r:id="rId3"/>
    <sheet name="Pref. cerebral" sheetId="3" r:id="rId4"/>
    <sheet name="Informações1" sheetId="5" state="hidden" r:id="rId5"/>
    <sheet name="Informações2" sheetId="6" state="hidden" r:id="rId6"/>
  </sheets>
  <definedNames>
    <definedName name="_xlnm.Print_Area" localSheetId="3">'Pref. cerebral'!$A$1:$M$59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D3" i="6"/>
  <c r="E3" i="6"/>
  <c r="F3" i="6"/>
  <c r="G3" i="6"/>
  <c r="H3" i="6"/>
  <c r="I3" i="6"/>
  <c r="J3" i="6"/>
  <c r="B4" i="6"/>
  <c r="D4" i="6"/>
  <c r="E4" i="6"/>
  <c r="F4" i="6"/>
  <c r="G4" i="6"/>
  <c r="H4" i="6"/>
  <c r="I4" i="6"/>
  <c r="J4" i="6"/>
  <c r="B5" i="6"/>
  <c r="D5" i="6"/>
  <c r="E5" i="6"/>
  <c r="F5" i="6"/>
  <c r="G5" i="6"/>
  <c r="H5" i="6"/>
  <c r="I5" i="6"/>
  <c r="J5" i="6"/>
  <c r="B6" i="6"/>
  <c r="D6" i="6"/>
  <c r="E6" i="6"/>
  <c r="F6" i="6"/>
  <c r="G6" i="6"/>
  <c r="H6" i="6"/>
  <c r="I6" i="6"/>
  <c r="J6" i="6"/>
  <c r="H4" i="4"/>
  <c r="C4" i="3"/>
  <c r="M4" i="3"/>
  <c r="L4" i="4" s="1"/>
  <c r="C7" i="2"/>
  <c r="H7" i="2"/>
  <c r="C8" i="2"/>
  <c r="H8" i="2"/>
  <c r="C9" i="2"/>
  <c r="H9" i="2"/>
  <c r="C10" i="2"/>
  <c r="H10" i="2"/>
  <c r="C12" i="2"/>
  <c r="H12" i="2"/>
  <c r="C13" i="2"/>
  <c r="H13" i="2"/>
  <c r="C14" i="2"/>
  <c r="H14" i="2"/>
  <c r="C15" i="2"/>
  <c r="H15" i="2"/>
  <c r="C17" i="2"/>
  <c r="H17" i="2"/>
  <c r="C18" i="2"/>
  <c r="H18" i="2"/>
  <c r="C19" i="2"/>
  <c r="H19" i="2"/>
  <c r="C20" i="2"/>
  <c r="H20" i="2"/>
  <c r="C22" i="2"/>
  <c r="H22" i="2"/>
  <c r="C23" i="2"/>
  <c r="H23" i="2"/>
  <c r="C24" i="2"/>
  <c r="H24" i="2"/>
  <c r="C25" i="2"/>
  <c r="H25" i="2"/>
  <c r="C27" i="2"/>
  <c r="H27" i="2"/>
  <c r="C28" i="2"/>
  <c r="H28" i="2"/>
  <c r="C29" i="2"/>
  <c r="H29" i="2"/>
  <c r="C30" i="2"/>
  <c r="H30" i="2"/>
  <c r="C32" i="2"/>
  <c r="H32" i="2"/>
  <c r="C33" i="2"/>
  <c r="H33" i="2"/>
  <c r="C34" i="2"/>
  <c r="H34" i="2"/>
  <c r="C35" i="2"/>
  <c r="H35" i="2"/>
  <c r="C37" i="2"/>
  <c r="H37" i="2"/>
  <c r="D8" i="4" s="1"/>
  <c r="C38" i="2"/>
  <c r="H38" i="2"/>
  <c r="C39" i="2"/>
  <c r="H39" i="2"/>
  <c r="C40" i="2"/>
  <c r="H40" i="2"/>
  <c r="C42" i="2"/>
  <c r="H42" i="2"/>
  <c r="D7" i="4" s="1"/>
  <c r="C43" i="2"/>
  <c r="C9" i="4" s="1"/>
  <c r="H43" i="2"/>
  <c r="C44" i="2"/>
  <c r="H44" i="2"/>
  <c r="C45" i="2"/>
  <c r="H45" i="2"/>
  <c r="C47" i="2"/>
  <c r="H47" i="2"/>
  <c r="C48" i="2"/>
  <c r="H48" i="2"/>
  <c r="C49" i="2"/>
  <c r="H49" i="2"/>
  <c r="C50" i="2"/>
  <c r="C6" i="4" s="1"/>
  <c r="H50" i="2"/>
  <c r="C52" i="2"/>
  <c r="H52" i="2"/>
  <c r="C53" i="2"/>
  <c r="H53" i="2"/>
  <c r="C54" i="2"/>
  <c r="H54" i="2"/>
  <c r="C55" i="2"/>
  <c r="H55" i="2"/>
  <c r="C57" i="2"/>
  <c r="H57" i="2"/>
  <c r="C58" i="2"/>
  <c r="H58" i="2"/>
  <c r="C59" i="2"/>
  <c r="H59" i="2"/>
  <c r="C60" i="2"/>
  <c r="H60" i="2"/>
  <c r="C62" i="2"/>
  <c r="H62" i="2"/>
  <c r="C63" i="2"/>
  <c r="H63" i="2"/>
  <c r="C64" i="2"/>
  <c r="H64" i="2"/>
  <c r="C65" i="2"/>
  <c r="H65" i="2"/>
  <c r="C67" i="2"/>
  <c r="C68" i="2"/>
  <c r="C69" i="2"/>
  <c r="C70" i="2"/>
  <c r="C8" i="4"/>
  <c r="C7" i="4"/>
  <c r="C10" i="4" l="1"/>
  <c r="E7" i="4"/>
  <c r="F7" i="4" s="1"/>
  <c r="C4" i="5" s="1"/>
  <c r="C5" i="6" s="1"/>
  <c r="E8" i="4"/>
  <c r="F8" i="4" s="1"/>
  <c r="C6" i="5" s="1"/>
  <c r="C3" i="6" s="1"/>
  <c r="D6" i="4"/>
  <c r="D9" i="4"/>
  <c r="E9" i="4" s="1"/>
  <c r="F12" i="3" l="1"/>
  <c r="F13" i="3" s="1"/>
  <c r="F14" i="3"/>
  <c r="F9" i="4"/>
  <c r="C5" i="5" s="1"/>
  <c r="C4" i="6" s="1"/>
  <c r="D10" i="4"/>
  <c r="E6" i="4"/>
  <c r="F10" i="3" l="1"/>
  <c r="F6" i="4"/>
  <c r="E10" i="4"/>
  <c r="F8" i="3"/>
  <c r="F15" i="3"/>
  <c r="F9" i="3" l="1"/>
  <c r="F16" i="3"/>
  <c r="G10" i="3" s="1"/>
  <c r="L39" i="3" s="1"/>
  <c r="C3" i="5"/>
  <c r="F10" i="4"/>
  <c r="F11" i="3"/>
  <c r="G11" i="3" l="1"/>
  <c r="F23" i="4"/>
  <c r="F24" i="4"/>
  <c r="C6" i="6"/>
  <c r="G12" i="3"/>
  <c r="G54" i="3" s="1"/>
  <c r="G13" i="3"/>
  <c r="G14" i="3"/>
  <c r="D39" i="3" s="1"/>
  <c r="G8" i="3"/>
  <c r="G22" i="3" s="1"/>
  <c r="G9" i="3"/>
  <c r="G27" i="4" l="1"/>
  <c r="G36" i="4"/>
  <c r="G29" i="4"/>
  <c r="G38" i="4"/>
  <c r="G33" i="4"/>
  <c r="G32" i="4"/>
  <c r="G26" i="4"/>
  <c r="G35" i="4"/>
  <c r="G39" i="4"/>
  <c r="G23" i="4"/>
  <c r="G24" i="4"/>
  <c r="G30" i="4"/>
</calcChain>
</file>

<file path=xl/sharedStrings.xml><?xml version="1.0" encoding="utf-8"?>
<sst xmlns="http://schemas.openxmlformats.org/spreadsheetml/2006/main" count="440" uniqueCount="213">
  <si>
    <t>AVALIAÇÃO DE PREFERÊNCIAL CEREBRAL E PERFIL COMPORTAMENTAL</t>
  </si>
  <si>
    <t>Nome:</t>
  </si>
  <si>
    <t>Data de realização:</t>
  </si>
  <si>
    <t>Questionário</t>
  </si>
  <si>
    <t>Preferência  
cerebral</t>
  </si>
  <si>
    <t>Perfil 
comportamental</t>
  </si>
  <si>
    <t>&lt;&lt;&lt;&lt;</t>
  </si>
  <si>
    <t>AVALIAÇÃO DE PREFERENCIAL CEREBRAL E PERFIL COMPORTAMENTAL</t>
  </si>
  <si>
    <t>Em cada uma das 25 questões a seguir, escolha uma das alternativas (I,C,O ou A) e marque com um X a questão correspondente.</t>
  </si>
  <si>
    <t>1. Eu sou...</t>
  </si>
  <si>
    <t>14. Eu sempre gostei de...</t>
  </si>
  <si>
    <t>I</t>
  </si>
  <si>
    <t>-</t>
  </si>
  <si>
    <t>Idealista, criativo e visionário</t>
  </si>
  <si>
    <t>Explorar</t>
  </si>
  <si>
    <t>C</t>
  </si>
  <si>
    <t>Divertido, espiritual e benéfico</t>
  </si>
  <si>
    <t>O</t>
  </si>
  <si>
    <t>Evitar surpresas</t>
  </si>
  <si>
    <t>Confiável, meticuloso e previsível</t>
  </si>
  <si>
    <t>A</t>
  </si>
  <si>
    <t>Focalizar a meta</t>
  </si>
  <si>
    <t>Focado, determinado e persistente</t>
  </si>
  <si>
    <t>Realizar uma abordagem natural</t>
  </si>
  <si>
    <t>2. Eu gosto de...</t>
  </si>
  <si>
    <t>15. Eu gosto de mudanças se...</t>
  </si>
  <si>
    <t>Ser piloto</t>
  </si>
  <si>
    <t>Me der uma vantagem competitiva</t>
  </si>
  <si>
    <t>Conversar com os passageiros</t>
  </si>
  <si>
    <t>For divertido e puder ser compartilhado</t>
  </si>
  <si>
    <t>Planejar a viagem</t>
  </si>
  <si>
    <t>Me der mais liberdade e variedade</t>
  </si>
  <si>
    <t>Explorar novas rotas</t>
  </si>
  <si>
    <t>Melhorar ou me der mais controle</t>
  </si>
  <si>
    <t>3. Se você quiser se dar bem comigo...</t>
  </si>
  <si>
    <t>16. Não existe nada de errado em...</t>
  </si>
  <si>
    <t>Me dê liberdade</t>
  </si>
  <si>
    <t>Se colocar na frente</t>
  </si>
  <si>
    <t>Me deixe saber sua expectativa</t>
  </si>
  <si>
    <t>Colocar os outros na frente</t>
  </si>
  <si>
    <t>Lidere, siga ou saia do caminho</t>
  </si>
  <si>
    <t>Mudar de idéia</t>
  </si>
  <si>
    <t>Seja amigável, carinhoso e compreensivo</t>
  </si>
  <si>
    <t>Ser consistente</t>
  </si>
  <si>
    <t>4. Para conseguir obter bons resultados é preciso...</t>
  </si>
  <si>
    <t>17. Eu gosto de buscar conselhos de...</t>
  </si>
  <si>
    <t>Ter incertezas</t>
  </si>
  <si>
    <t>Pessoas bem sucedidas</t>
  </si>
  <si>
    <t>Controlar o essencial</t>
  </si>
  <si>
    <t>Anciões e conselheiros</t>
  </si>
  <si>
    <t>Autoridades no assunto</t>
  </si>
  <si>
    <t>Planejar e obter recursos</t>
  </si>
  <si>
    <t>Lugares, os mais estranhos</t>
  </si>
  <si>
    <t>5. Eu me divirto quando...</t>
  </si>
  <si>
    <t>18. Meu lema é...</t>
  </si>
  <si>
    <t>Estou me exercitando</t>
  </si>
  <si>
    <t>Fazer o que precisa ser feito</t>
  </si>
  <si>
    <t>Tenho novidades</t>
  </si>
  <si>
    <t>Fazer bem feito</t>
  </si>
  <si>
    <t>Estou com outros</t>
  </si>
  <si>
    <t>Fazer junto com o grupo</t>
  </si>
  <si>
    <t>Determino as regras</t>
  </si>
  <si>
    <t>Simplesmente fazer</t>
  </si>
  <si>
    <t>6. Eu penso que...</t>
  </si>
  <si>
    <t>19. Eu gosto de...</t>
  </si>
  <si>
    <t>Unidos venceremos, dividos perderemos</t>
  </si>
  <si>
    <t>Complexidade, mesmo se confuso</t>
  </si>
  <si>
    <t>O ataque é melhor que a defesa</t>
  </si>
  <si>
    <t>Ordem e sistematização</t>
  </si>
  <si>
    <t>É bom ser manso, mas andar com um porrete</t>
  </si>
  <si>
    <t>Calor humano e animação</t>
  </si>
  <si>
    <t>Um homem prevenido vale por dois</t>
  </si>
  <si>
    <t>Coisas claras e simples</t>
  </si>
  <si>
    <t>7. Minha preocupação é...</t>
  </si>
  <si>
    <t>20. Tempo para mim é...</t>
  </si>
  <si>
    <t>Gerar a idéia global</t>
  </si>
  <si>
    <t>Algo que detesto disperdiçar</t>
  </si>
  <si>
    <t>Fazer com quem as pessoas gostem</t>
  </si>
  <si>
    <t>Um grande ciclo</t>
  </si>
  <si>
    <t>Fazer com que funcione</t>
  </si>
  <si>
    <t>Uma flecha que leva ao inevitável</t>
  </si>
  <si>
    <t>Fazer com que aconteça</t>
  </si>
  <si>
    <t>Irrelevante</t>
  </si>
  <si>
    <t>8. Eu prefiro...</t>
  </si>
  <si>
    <t>21. Se eu fosse biblionário...</t>
  </si>
  <si>
    <t>Perguntas a respostas</t>
  </si>
  <si>
    <t>Faria doações para muitas entidades</t>
  </si>
  <si>
    <t>Ter todos os detalhes</t>
  </si>
  <si>
    <t>Criaria uma poupança avantajada</t>
  </si>
  <si>
    <t>Vantagens a meu favor</t>
  </si>
  <si>
    <t>Faria o que desse na cabeça</t>
  </si>
  <si>
    <t>Que todos tenham a chance de ser ouvido</t>
  </si>
  <si>
    <t>Exibiria bastante com algumas pessoas</t>
  </si>
  <si>
    <t>9. Eu gosto de...</t>
  </si>
  <si>
    <t>22. Eu acredito que...</t>
  </si>
  <si>
    <t>Fazer progresso</t>
  </si>
  <si>
    <t>O destino é mais importante que a jornada</t>
  </si>
  <si>
    <t>Construir memórias</t>
  </si>
  <si>
    <t>A jornada é mais importante que o destino</t>
  </si>
  <si>
    <t>Fazer sentido</t>
  </si>
  <si>
    <t>Um centavo economizado é um centavo ganho</t>
  </si>
  <si>
    <t>Tornar as pessoas confortáveis</t>
  </si>
  <si>
    <t>Bastam um navio e uma estrela para navegar</t>
  </si>
  <si>
    <t>10. Eu gosto de chegar...</t>
  </si>
  <si>
    <t>23. Eu acredito também que...</t>
  </si>
  <si>
    <t>Na frente</t>
  </si>
  <si>
    <t>Aquele que hesita está perdido</t>
  </si>
  <si>
    <t>Junto</t>
  </si>
  <si>
    <t>De grão em grão a galinha enche o papo</t>
  </si>
  <si>
    <t>Na hora</t>
  </si>
  <si>
    <t>O que vai, volta</t>
  </si>
  <si>
    <t>Em outro lugar</t>
  </si>
  <si>
    <t>Um sorriso ou uma careta é o mesmo para quem e cego</t>
  </si>
  <si>
    <t>11. Um ótimo dia para mim é quando...</t>
  </si>
  <si>
    <t>24. Eu acredito ainda que...</t>
  </si>
  <si>
    <t>Consigo fazer muitas coisas</t>
  </si>
  <si>
    <t>É melhor prudência do que arrependimento</t>
  </si>
  <si>
    <t>Me divirto com meus amigos</t>
  </si>
  <si>
    <t>A autoridade deve ser desafiada</t>
  </si>
  <si>
    <t>Tudo segue conforme planejado</t>
  </si>
  <si>
    <t>Ganhar é fundamental</t>
  </si>
  <si>
    <t>Desfruto de coisas novas e estimulantes</t>
  </si>
  <si>
    <t>O coletivo é mais importante do que o individual</t>
  </si>
  <si>
    <t>12. Eu vejo a morte como...</t>
  </si>
  <si>
    <t>25. Eu penso que...</t>
  </si>
  <si>
    <t>Uma grande aventura misteriosa</t>
  </si>
  <si>
    <t>Não é fácil ficar encurralado</t>
  </si>
  <si>
    <t>Oportunidade para rever os falecidos</t>
  </si>
  <si>
    <t>É preferível olhar, antes de pular</t>
  </si>
  <si>
    <t>Um modo de receber recompensas</t>
  </si>
  <si>
    <t>Duas cabeças pensam melhor do que uma</t>
  </si>
  <si>
    <t>Algo que sempe chega muito cedo</t>
  </si>
  <si>
    <t>Se você não tem condições de competir, não compita</t>
  </si>
  <si>
    <t>13. Minha filosofia de vida é...</t>
  </si>
  <si>
    <t>Há ganhadores e perdedores, e eu acredito ser um ganhador</t>
  </si>
  <si>
    <t>Para eu ganhar, niguém precisa perder</t>
  </si>
  <si>
    <t>Para ganhar é preciso seguir as regras</t>
  </si>
  <si>
    <t>Para ganhar, é necessário inventar novas regras</t>
  </si>
  <si>
    <t>Ver preferência cerebral</t>
  </si>
  <si>
    <t>Ver perfil comportamental</t>
  </si>
  <si>
    <t>PREFERÊNCIA CEREBRAL</t>
  </si>
  <si>
    <t>&gt;&gt;&gt;&gt;</t>
  </si>
  <si>
    <t>Data:</t>
  </si>
  <si>
    <t>Abaixo segue as partes do cérebro utilizadas e as características principais:</t>
  </si>
  <si>
    <t>Anterior (O+I)</t>
  </si>
  <si>
    <t>Direito (I+C)</t>
  </si>
  <si>
    <t>Posterior (C+A)</t>
  </si>
  <si>
    <t>Esquerdo (O+A)</t>
  </si>
  <si>
    <t>Detalhista</t>
  </si>
  <si>
    <t>Amplo</t>
  </si>
  <si>
    <t>Mecânico</t>
  </si>
  <si>
    <t>Criativo</t>
  </si>
  <si>
    <t>Substância</t>
  </si>
  <si>
    <t>Essência</t>
  </si>
  <si>
    <t>Preto/branco</t>
  </si>
  <si>
    <t>Colorido</t>
  </si>
  <si>
    <t>Cético</t>
  </si>
  <si>
    <t>Receptivo</t>
  </si>
  <si>
    <t>Linguagem</t>
  </si>
  <si>
    <t>Meditativo</t>
  </si>
  <si>
    <t>Lógico</t>
  </si>
  <si>
    <t>Artístico</t>
  </si>
  <si>
    <t>Fechado</t>
  </si>
  <si>
    <t>Aberto</t>
  </si>
  <si>
    <t>Cauteloso</t>
  </si>
  <si>
    <t>Aventureiro</t>
  </si>
  <si>
    <t>Repetitivo</t>
  </si>
  <si>
    <t>Novos caminhos</t>
  </si>
  <si>
    <t>Verbal</t>
  </si>
  <si>
    <t>Intuitivo</t>
  </si>
  <si>
    <t>Memória</t>
  </si>
  <si>
    <t>Espacial</t>
  </si>
  <si>
    <t>Análitico</t>
  </si>
  <si>
    <t>Sintético</t>
  </si>
  <si>
    <t>RELATÓRIO DE PERFIL COMPORTAMENTAL</t>
  </si>
  <si>
    <t>%</t>
  </si>
  <si>
    <t>Águia</t>
  </si>
  <si>
    <t>Gato</t>
  </si>
  <si>
    <t>Tubarão</t>
  </si>
  <si>
    <t>Lobo</t>
  </si>
  <si>
    <t>Características principais</t>
  </si>
  <si>
    <t>Traços comportamentais</t>
  </si>
  <si>
    <t>Pontos fortes</t>
  </si>
  <si>
    <t>Pontos de melhorias</t>
  </si>
  <si>
    <t>Motivações</t>
  </si>
  <si>
    <t>Valores</t>
  </si>
  <si>
    <t>Principal</t>
  </si>
  <si>
    <t>Comportamento</t>
  </si>
  <si>
    <t>Fazer diferente (Idealização)</t>
  </si>
  <si>
    <t>Criativo, intuitivo, foco no futuro, distraído, curioso, informal e flexível.</t>
  </si>
  <si>
    <t>Idealização, Provoca mudanças, antecipa o futuro, criatividade.</t>
  </si>
  <si>
    <t>Falta de atenção no presente, impaciência e rebeldia, defender o novo pelo novo, trabalho em equipe, verbalização.</t>
  </si>
  <si>
    <t>Liberdade de expressão, Ausência de controle rígido, oportunidade para delegar.</t>
  </si>
  <si>
    <t>Criatividade e liberdade (inspirar idéias)</t>
  </si>
  <si>
    <t>Fazer junto (Comunicação)</t>
  </si>
  <si>
    <t>Sensível, relacionamentos, time, tradicional, contribuição, busca harmonia, delega autoridade.</t>
  </si>
  <si>
    <t>Comunicação, mantem a harmonia, desenvolve e mantem a cultura, comunicação aberta.</t>
  </si>
  <si>
    <t>Esconder conflitos, felicidade acima dos resultados, manipulação através de sentimentos. Abordagem mais direta, controle de tempo, controle emocional, mais foco, prazos realistas, trabalhar mais a razão.</t>
  </si>
  <si>
    <t>Segurança, aceitação social, construir o consenso, reconhecimento da equipe, supervisão compreensiva, ambiente harmonico, trabalho em grupo.</t>
  </si>
  <si>
    <t>Felicidade e igualdade (pensa nos outros)</t>
  </si>
  <si>
    <t>Fazer certo (Organização)</t>
  </si>
  <si>
    <t>Detalhista, organizado, estrategista, busca do conhecimento, pontual, conservador, previsivel.</t>
  </si>
  <si>
    <t>Organização, passado presente e futuro, consistência, conformidade e qualidade, lealdade e segurança, regras e responsabilidades.</t>
  </si>
  <si>
    <t>Dificuldade de se adaptar a mudanças, pode impedir o progresso, detalhista, estruturado e demasiadamente sistematizado. Melhorar o entusiasmo, flexibilidade, aceitação de outros estilos comportamentais, método de atalho.</t>
  </si>
  <si>
    <t>Certeza, compreensão exata das regras, conhecimento especifico, ausência de riscos e erros, vero produto acabado (começo, meio e fim).</t>
  </si>
  <si>
    <t>Ordem e controle</t>
  </si>
  <si>
    <t>Fazer rápido (Atitude/ação)</t>
  </si>
  <si>
    <t>Senso de urgência, iniciativa, prático, impulsivo, vencer desafios, aqui e agora, auto suficiente, não delegar.</t>
  </si>
  <si>
    <t>Ação, Fazer que ocorra, parar com a burocracia, motivação.</t>
  </si>
  <si>
    <t>Socialmente um desastre, faz daforma mais fácil, relacionamento complicado. Precisa melhorar a paciência, atenção às pessoas, humildade, consideração, trabalhar coletivamente, Ouvir mais.</t>
  </si>
  <si>
    <t>Liberdade para agir individualmente, controle das proprias atividades, resolver os problemas do seu jeito, competição, variedade de atividades, não ter que repetir tarefas.</t>
  </si>
  <si>
    <t>Resultado</t>
  </si>
  <si>
    <t>Diversão e celebração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</si>
</sst>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\-\ dddd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2" borderId="0" xfId="0" applyFont="1" applyFill="1" applyAlignment="1">
      <alignment horizontal="righ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2" fillId="2" borderId="0" xfId="0" applyFont="1" applyFill="1"/>
    <xf numFmtId="0" fontId="8" fillId="3" borderId="0" xfId="0" applyFont="1" applyFill="1" applyAlignment="1"/>
    <xf numFmtId="0" fontId="9" fillId="2" borderId="0" xfId="0" applyFont="1" applyFill="1"/>
    <xf numFmtId="0" fontId="0" fillId="2" borderId="2" xfId="0" applyFill="1" applyBorder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2" fillId="2" borderId="0" xfId="0" applyFont="1" applyFill="1"/>
    <xf numFmtId="0" fontId="14" fillId="2" borderId="0" xfId="0" applyFont="1" applyFill="1"/>
    <xf numFmtId="0" fontId="8" fillId="4" borderId="0" xfId="0" applyFont="1" applyFill="1" applyAlignment="1"/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>
      <protection locked="0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/>
    <xf numFmtId="0" fontId="11" fillId="4" borderId="0" xfId="1" applyFont="1" applyFill="1" applyAlignment="1" applyProtection="1">
      <alignment horizontal="right"/>
      <protection locked="0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/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left"/>
    </xf>
    <xf numFmtId="0" fontId="10" fillId="4" borderId="0" xfId="0" applyFont="1" applyFill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right"/>
      <protection locked="0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center"/>
    </xf>
    <xf numFmtId="0" fontId="15" fillId="2" borderId="0" xfId="0" applyFont="1" applyFill="1"/>
    <xf numFmtId="9" fontId="14" fillId="2" borderId="0" xfId="2" applyFont="1" applyFill="1"/>
    <xf numFmtId="9" fontId="13" fillId="2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9" fontId="13" fillId="2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47346719715505"/>
          <c:y val="0.11216721363833385"/>
          <c:w val="0.39932050473091857"/>
          <c:h val="0.7839434756111471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7A-4E6E-BE2C-6F6F3E6B1E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7A-4E6E-BE2C-6F6F3E6B1E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7A-4E6E-BE2C-6F6F3E6B1E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7A-4E6E-BE2C-6F6F3E6B1EF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'Perfil comportamental'!$H$6:$H$9</c:f>
              <c:strCache>
                <c:ptCount val="4"/>
                <c:pt idx="0">
                  <c:v>Águia</c:v>
                </c:pt>
                <c:pt idx="1">
                  <c:v>Gato</c:v>
                </c:pt>
                <c:pt idx="2">
                  <c:v>Tubarão</c:v>
                </c:pt>
                <c:pt idx="3">
                  <c:v>Lobo</c:v>
                </c:pt>
              </c:strCache>
            </c:strRef>
          </c:cat>
          <c:val>
            <c:numRef>
              <c:f>'Perfil comportamental'!$F$6:$F$9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7A-4E6E-BE2C-6F6F3E6B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5866855193348"/>
          <c:y val="0.26921406252789831"/>
          <c:w val="0.70197990489667639"/>
          <c:h val="0.5904959660125453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7030A0"/>
            </a:solidFill>
          </c:spPr>
          <c:cat>
            <c:strRef>
              <c:f>'Pref. cerebral'!$E$8:$E$15</c:f>
              <c:strCache>
                <c:ptCount val="7"/>
                <c:pt idx="0">
                  <c:v>Anterior (O+I)</c:v>
                </c:pt>
                <c:pt idx="2">
                  <c:v>Direito (I+C)</c:v>
                </c:pt>
                <c:pt idx="4">
                  <c:v>Posterior (C+A)</c:v>
                </c:pt>
                <c:pt idx="6">
                  <c:v>Esquerdo (O+A)</c:v>
                </c:pt>
              </c:strCache>
            </c:strRef>
          </c:cat>
          <c:val>
            <c:numRef>
              <c:f>'Pref. cerebral'!$F$8:$F$15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C-4D7E-A8E4-3F13BE793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886096"/>
        <c:axId val="1"/>
      </c:radarChart>
      <c:catAx>
        <c:axId val="184888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488860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ref. cerebral'!A1"/><Relationship Id="rId2" Type="http://schemas.openxmlformats.org/officeDocument/2006/relationships/image" Target="../media/image1.png"/><Relationship Id="rId1" Type="http://schemas.openxmlformats.org/officeDocument/2006/relationships/hyperlink" Target="#Question&#225;rio!A1"/><Relationship Id="rId6" Type="http://schemas.openxmlformats.org/officeDocument/2006/relationships/image" Target="../media/image3.png"/><Relationship Id="rId5" Type="http://schemas.openxmlformats.org/officeDocument/2006/relationships/hyperlink" Target="#'Perfil comportamental'!A1"/><Relationship Id="rId4" Type="http://schemas.openxmlformats.org/officeDocument/2006/relationships/image" Target="../media/image2.jf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chart" Target="../charts/chart1.xml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12</xdr:row>
      <xdr:rowOff>95250</xdr:rowOff>
    </xdr:from>
    <xdr:to>
      <xdr:col>3</xdr:col>
      <xdr:colOff>400050</xdr:colOff>
      <xdr:row>16</xdr:row>
      <xdr:rowOff>161925</xdr:rowOff>
    </xdr:to>
    <xdr:pic>
      <xdr:nvPicPr>
        <xdr:cNvPr id="87184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C4B7C9-0A1A-4076-9214-898E79D0F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47775" y="2438400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12</xdr:row>
      <xdr:rowOff>47625</xdr:rowOff>
    </xdr:from>
    <xdr:to>
      <xdr:col>6</xdr:col>
      <xdr:colOff>523875</xdr:colOff>
      <xdr:row>17</xdr:row>
      <xdr:rowOff>161925</xdr:rowOff>
    </xdr:to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E30DA8-76C3-4FB6-B295-179BF702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" r="446"/>
        <a:stretch/>
      </xdr:blipFill>
      <xdr:spPr>
        <a:xfrm>
          <a:off x="2971800" y="2390775"/>
          <a:ext cx="1057275" cy="10668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400050</xdr:colOff>
      <xdr:row>12</xdr:row>
      <xdr:rowOff>97394</xdr:rowOff>
    </xdr:from>
    <xdr:to>
      <xdr:col>9</xdr:col>
      <xdr:colOff>685800</xdr:colOff>
      <xdr:row>16</xdr:row>
      <xdr:rowOff>83580</xdr:rowOff>
    </xdr:to>
    <xdr:pic>
      <xdr:nvPicPr>
        <xdr:cNvPr id="87186" name="Imagem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0137E3-C065-408D-94F8-6B153A096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24450" y="2440544"/>
          <a:ext cx="1028700" cy="74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123825</xdr:rowOff>
    </xdr:from>
    <xdr:to>
      <xdr:col>11</xdr:col>
      <xdr:colOff>28575</xdr:colOff>
      <xdr:row>20</xdr:row>
      <xdr:rowOff>76200</xdr:rowOff>
    </xdr:to>
    <xdr:graphicFrame macro="">
      <xdr:nvGraphicFramePr>
        <xdr:cNvPr id="20663" name="Gráfico 1">
          <a:extLst>
            <a:ext uri="{FF2B5EF4-FFF2-40B4-BE49-F238E27FC236}">
              <a16:creationId xmlns:a16="http://schemas.microsoft.com/office/drawing/2014/main" id="{CB586BFE-5A69-4F90-BA89-1C1A73CC7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152400</xdr:colOff>
      <xdr:row>4</xdr:row>
      <xdr:rowOff>228600</xdr:rowOff>
    </xdr:from>
    <xdr:to>
      <xdr:col>11</xdr:col>
      <xdr:colOff>228600</xdr:colOff>
      <xdr:row>11</xdr:row>
      <xdr:rowOff>0</xdr:rowOff>
    </xdr:to>
    <xdr:pic>
      <xdr:nvPicPr>
        <xdr:cNvPr id="20664" name="Imagem 10">
          <a:extLst>
            <a:ext uri="{FF2B5EF4-FFF2-40B4-BE49-F238E27FC236}">
              <a16:creationId xmlns:a16="http://schemas.microsoft.com/office/drawing/2014/main" id="{3DD03B3A-6942-49E4-84A8-58257E52B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16" b="4916"/>
        <a:stretch/>
      </xdr:blipFill>
      <xdr:spPr bwMode="auto">
        <a:xfrm>
          <a:off x="5363936" y="1235529"/>
          <a:ext cx="1300843" cy="1172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13</xdr:row>
      <xdr:rowOff>57150</xdr:rowOff>
    </xdr:from>
    <xdr:to>
      <xdr:col>11</xdr:col>
      <xdr:colOff>238125</xdr:colOff>
      <xdr:row>19</xdr:row>
      <xdr:rowOff>200025</xdr:rowOff>
    </xdr:to>
    <xdr:pic>
      <xdr:nvPicPr>
        <xdr:cNvPr id="20665" name="Imagem 11">
          <a:extLst>
            <a:ext uri="{FF2B5EF4-FFF2-40B4-BE49-F238E27FC236}">
              <a16:creationId xmlns:a16="http://schemas.microsoft.com/office/drawing/2014/main" id="{5E68547A-67C7-418C-A062-9BA4536A5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2" r="9072"/>
        <a:stretch/>
      </xdr:blipFill>
      <xdr:spPr bwMode="auto">
        <a:xfrm>
          <a:off x="5354411" y="2465614"/>
          <a:ext cx="1319893" cy="161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219075</xdr:rowOff>
    </xdr:from>
    <xdr:to>
      <xdr:col>7</xdr:col>
      <xdr:colOff>733425</xdr:colOff>
      <xdr:row>13</xdr:row>
      <xdr:rowOff>114300</xdr:rowOff>
    </xdr:to>
    <xdr:pic>
      <xdr:nvPicPr>
        <xdr:cNvPr id="20666" name="Imagem 12">
          <a:extLst>
            <a:ext uri="{FF2B5EF4-FFF2-40B4-BE49-F238E27FC236}">
              <a16:creationId xmlns:a16="http://schemas.microsoft.com/office/drawing/2014/main" id="{5A49D0FB-D190-48E9-AB85-189B9E54A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9" r="839"/>
        <a:stretch/>
      </xdr:blipFill>
      <xdr:spPr bwMode="auto">
        <a:xfrm>
          <a:off x="288471" y="1226004"/>
          <a:ext cx="1274990" cy="129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14</xdr:row>
      <xdr:rowOff>57150</xdr:rowOff>
    </xdr:from>
    <xdr:to>
      <xdr:col>7</xdr:col>
      <xdr:colOff>723900</xdr:colOff>
      <xdr:row>19</xdr:row>
      <xdr:rowOff>200025</xdr:rowOff>
    </xdr:to>
    <xdr:pic>
      <xdr:nvPicPr>
        <xdr:cNvPr id="20667" name="Imagem 13">
          <a:extLst>
            <a:ext uri="{FF2B5EF4-FFF2-40B4-BE49-F238E27FC236}">
              <a16:creationId xmlns:a16="http://schemas.microsoft.com/office/drawing/2014/main" id="{B0FEE4E4-6BB8-40D7-BDEA-B9FBF7982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8" r="2338"/>
        <a:stretch/>
      </xdr:blipFill>
      <xdr:spPr bwMode="auto">
        <a:xfrm>
          <a:off x="250371" y="2710543"/>
          <a:ext cx="1303565" cy="136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385906</xdr:colOff>
      <xdr:row>22</xdr:row>
      <xdr:rowOff>15875</xdr:rowOff>
    </xdr:from>
    <xdr:to>
      <xdr:col>10</xdr:col>
      <xdr:colOff>482414</xdr:colOff>
      <xdr:row>53</xdr:row>
      <xdr:rowOff>38965</xdr:rowOff>
    </xdr:to>
    <xdr:pic>
      <xdr:nvPicPr>
        <xdr:cNvPr id="2" name="Imagem 1" descr="cerebro.jpg">
          <a:extLst>
            <a:ext uri="{FF2B5EF4-FFF2-40B4-BE49-F238E27FC236}">
              <a16:creationId xmlns:a16="http://schemas.microsoft.com/office/drawing/2014/main" id="{CD90FE47-C999-45BB-A40E-FACB36660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rcRect l="15789" t="13827" r="15158"/>
        <a:stretch>
          <a:fillRect/>
        </a:stretch>
      </xdr:blipFill>
      <xdr:spPr>
        <a:xfrm>
          <a:off x="1454823" y="3190875"/>
          <a:ext cx="5367008" cy="592859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390525</xdr:colOff>
      <xdr:row>17</xdr:row>
      <xdr:rowOff>190500</xdr:rowOff>
    </xdr:from>
    <xdr:to>
      <xdr:col>11</xdr:col>
      <xdr:colOff>247650</xdr:colOff>
      <xdr:row>54</xdr:row>
      <xdr:rowOff>142875</xdr:rowOff>
    </xdr:to>
    <xdr:graphicFrame macro="">
      <xdr:nvGraphicFramePr>
        <xdr:cNvPr id="1904" name="Gráfico 2">
          <a:extLst>
            <a:ext uri="{FF2B5EF4-FFF2-40B4-BE49-F238E27FC236}">
              <a16:creationId xmlns:a16="http://schemas.microsoft.com/office/drawing/2014/main" id="{92B320CD-D744-4774-AB3D-FBC67114E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609600</xdr:colOff>
      <xdr:row>20</xdr:row>
      <xdr:rowOff>114300</xdr:rowOff>
    </xdr:from>
    <xdr:to>
      <xdr:col>12</xdr:col>
      <xdr:colOff>361950</xdr:colOff>
      <xdr:row>22</xdr:row>
      <xdr:rowOff>76200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0A5E712-F1DF-445E-AECB-49D09925A696}"/>
            </a:ext>
          </a:extLst>
        </xdr:cNvPr>
        <xdr:cNvSpPr txBox="1"/>
      </xdr:nvSpPr>
      <xdr:spPr>
        <a:xfrm>
          <a:off x="5848350" y="2019300"/>
          <a:ext cx="16954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BR" sz="1600" b="1">
              <a:solidFill>
                <a:srgbClr val="7030A0"/>
              </a:solidFill>
            </a:rPr>
            <a:t>IDEALIZADOR</a:t>
          </a:r>
        </a:p>
      </xdr:txBody>
    </xdr:sp>
    <xdr:clientData/>
  </xdr:twoCellAnchor>
  <xdr:twoCellAnchor>
    <xdr:from>
      <xdr:col>2</xdr:col>
      <xdr:colOff>600075</xdr:colOff>
      <xdr:row>20</xdr:row>
      <xdr:rowOff>123825</xdr:rowOff>
    </xdr:from>
    <xdr:to>
      <xdr:col>4</xdr:col>
      <xdr:colOff>1076325</xdr:colOff>
      <xdr:row>22</xdr:row>
      <xdr:rowOff>85725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6B23E4A-1197-4094-9BEF-8A7CA034F9CA}"/>
            </a:ext>
          </a:extLst>
        </xdr:cNvPr>
        <xdr:cNvSpPr txBox="1"/>
      </xdr:nvSpPr>
      <xdr:spPr>
        <a:xfrm>
          <a:off x="600075" y="2028825"/>
          <a:ext cx="16954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1600" b="1">
              <a:solidFill>
                <a:srgbClr val="7030A0"/>
              </a:solidFill>
            </a:rPr>
            <a:t>ORGANIZADOR</a:t>
          </a:r>
        </a:p>
      </xdr:txBody>
    </xdr:sp>
    <xdr:clientData/>
  </xdr:twoCellAnchor>
  <xdr:twoCellAnchor>
    <xdr:from>
      <xdr:col>2</xdr:col>
      <xdr:colOff>600075</xdr:colOff>
      <xdr:row>52</xdr:row>
      <xdr:rowOff>9525</xdr:rowOff>
    </xdr:from>
    <xdr:to>
      <xdr:col>4</xdr:col>
      <xdr:colOff>1076325</xdr:colOff>
      <xdr:row>53</xdr:row>
      <xdr:rowOff>161925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1664C20B-1AFE-457A-89DF-7AA58E29F10B}"/>
            </a:ext>
          </a:extLst>
        </xdr:cNvPr>
        <xdr:cNvSpPr txBox="1"/>
      </xdr:nvSpPr>
      <xdr:spPr>
        <a:xfrm>
          <a:off x="600075" y="8010525"/>
          <a:ext cx="16954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1600" b="1">
              <a:solidFill>
                <a:srgbClr val="7030A0"/>
              </a:solidFill>
            </a:rPr>
            <a:t>ATIVADOR/AÇÃO</a:t>
          </a:r>
        </a:p>
      </xdr:txBody>
    </xdr:sp>
    <xdr:clientData/>
  </xdr:twoCellAnchor>
  <xdr:twoCellAnchor>
    <xdr:from>
      <xdr:col>9</xdr:col>
      <xdr:colOff>609600</xdr:colOff>
      <xdr:row>52</xdr:row>
      <xdr:rowOff>0</xdr:rowOff>
    </xdr:from>
    <xdr:to>
      <xdr:col>12</xdr:col>
      <xdr:colOff>361950</xdr:colOff>
      <xdr:row>53</xdr:row>
      <xdr:rowOff>152400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6D97A13-7509-4CE6-B294-DBC47DD14E1B}"/>
            </a:ext>
          </a:extLst>
        </xdr:cNvPr>
        <xdr:cNvSpPr txBox="1"/>
      </xdr:nvSpPr>
      <xdr:spPr>
        <a:xfrm>
          <a:off x="5848350" y="8001000"/>
          <a:ext cx="16954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BR" sz="1600" b="1">
              <a:solidFill>
                <a:srgbClr val="7030A0"/>
              </a:solidFill>
            </a:rPr>
            <a:t>COMUNICADOR</a:t>
          </a:r>
        </a:p>
      </xdr:txBody>
    </xdr:sp>
    <xdr:clientData/>
  </xdr:twoCellAnchor>
  <xdr:twoCellAnchor>
    <xdr:from>
      <xdr:col>5</xdr:col>
      <xdr:colOff>422565</xdr:colOff>
      <xdr:row>18</xdr:row>
      <xdr:rowOff>130755</xdr:rowOff>
    </xdr:from>
    <xdr:to>
      <xdr:col>8</xdr:col>
      <xdr:colOff>173183</xdr:colOff>
      <xdr:row>20</xdr:row>
      <xdr:rowOff>92655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BCFCBFA4-0BED-4EC3-9392-91EA24621CE5}"/>
            </a:ext>
          </a:extLst>
        </xdr:cNvPr>
        <xdr:cNvSpPr txBox="1"/>
      </xdr:nvSpPr>
      <xdr:spPr>
        <a:xfrm>
          <a:off x="3063588" y="1732687"/>
          <a:ext cx="1698913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600" b="1" u="sng">
              <a:solidFill>
                <a:srgbClr val="7030A0"/>
              </a:solidFill>
            </a:rPr>
            <a:t>PENSANTE</a:t>
          </a:r>
        </a:p>
      </xdr:txBody>
    </xdr:sp>
    <xdr:clientData/>
  </xdr:twoCellAnchor>
  <xdr:twoCellAnchor>
    <xdr:from>
      <xdr:col>5</xdr:col>
      <xdr:colOff>457200</xdr:colOff>
      <xdr:row>55</xdr:row>
      <xdr:rowOff>45883</xdr:rowOff>
    </xdr:from>
    <xdr:to>
      <xdr:col>8</xdr:col>
      <xdr:colOff>207818</xdr:colOff>
      <xdr:row>57</xdr:row>
      <xdr:rowOff>7783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CA6F43E0-8D5D-4FED-871D-14A224BF6CF1}"/>
            </a:ext>
          </a:extLst>
        </xdr:cNvPr>
        <xdr:cNvSpPr txBox="1"/>
      </xdr:nvSpPr>
      <xdr:spPr>
        <a:xfrm>
          <a:off x="3098223" y="8696315"/>
          <a:ext cx="1698913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600" b="1" u="sng">
              <a:solidFill>
                <a:srgbClr val="7030A0"/>
              </a:solidFill>
            </a:rPr>
            <a:t>ATUANTE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showRowColHeaders="0" topLeftCell="A2" zoomScaleNormal="100" workbookViewId="0">
      <selection activeCell="C10" sqref="C10:G10"/>
    </sheetView>
  </sheetViews>
  <sheetFormatPr defaultColWidth="0" defaultRowHeight="15" zeroHeight="1" x14ac:dyDescent="0.25"/>
  <cols>
    <col min="1" max="1" width="6.85546875" style="1" customWidth="1"/>
    <col min="2" max="8" width="9.140625" style="1" customWidth="1"/>
    <col min="9" max="9" width="11.140625" style="1" customWidth="1"/>
    <col min="10" max="10" width="16.7109375" style="1" customWidth="1"/>
    <col min="11" max="11" width="6" style="1" customWidth="1"/>
    <col min="12" max="12" width="9.140625" style="1" customWidth="1"/>
    <col min="13" max="16384" width="0" style="1" hidden="1"/>
  </cols>
  <sheetData>
    <row r="1" spans="2:12" x14ac:dyDescent="0.25">
      <c r="B1" s="8"/>
      <c r="C1" s="8"/>
      <c r="D1" s="8"/>
      <c r="E1" s="8"/>
      <c r="F1" s="8"/>
      <c r="G1" s="8"/>
      <c r="H1" s="8"/>
      <c r="I1" s="8"/>
      <c r="J1" s="8"/>
      <c r="K1" s="8"/>
    </row>
    <row r="2" spans="2:12" x14ac:dyDescent="0.25">
      <c r="B2" s="8"/>
      <c r="C2" s="8"/>
      <c r="D2" s="8"/>
      <c r="E2" s="8"/>
      <c r="F2" s="8"/>
      <c r="G2" s="8"/>
      <c r="H2" s="8"/>
      <c r="I2" s="8"/>
      <c r="J2" s="8"/>
      <c r="K2" s="8"/>
    </row>
    <row r="3" spans="2:12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2:12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2:12" x14ac:dyDescent="0.25">
      <c r="B5" s="8"/>
      <c r="C5" s="8"/>
      <c r="D5" s="8"/>
      <c r="E5" s="8"/>
      <c r="F5" s="8"/>
      <c r="G5" s="8"/>
      <c r="H5" s="8"/>
      <c r="I5" s="8"/>
      <c r="J5" s="8"/>
      <c r="K5" s="8"/>
    </row>
    <row r="6" spans="2:12" x14ac:dyDescent="0.25">
      <c r="B6" s="52" t="s">
        <v>0</v>
      </c>
      <c r="C6" s="52"/>
      <c r="D6" s="52"/>
      <c r="E6" s="52"/>
      <c r="F6" s="52"/>
      <c r="G6" s="52"/>
      <c r="H6" s="52"/>
      <c r="I6" s="52"/>
      <c r="J6" s="52"/>
      <c r="K6" s="52"/>
    </row>
    <row r="7" spans="2:12" ht="18.75" customHeight="1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2:12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2" x14ac:dyDescent="0.25">
      <c r="B9" s="8"/>
      <c r="C9" s="8"/>
      <c r="D9" s="8"/>
      <c r="E9" s="8"/>
      <c r="F9" s="8"/>
      <c r="G9" s="8"/>
      <c r="H9" s="8"/>
      <c r="I9" s="8"/>
      <c r="J9" s="8"/>
      <c r="K9" s="8"/>
    </row>
    <row r="10" spans="2:12" s="21" customFormat="1" ht="15.75" x14ac:dyDescent="0.25">
      <c r="B10" s="25" t="s">
        <v>1</v>
      </c>
      <c r="C10" s="53"/>
      <c r="D10" s="53"/>
      <c r="E10" s="53"/>
      <c r="F10" s="53"/>
      <c r="G10" s="53"/>
      <c r="H10" s="54" t="s">
        <v>2</v>
      </c>
      <c r="I10" s="54"/>
      <c r="J10" s="55"/>
      <c r="K10" s="55"/>
    </row>
    <row r="11" spans="2:1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2:1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2:1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2:1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2:1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/>
    </row>
    <row r="17" spans="1:1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33" customHeight="1" x14ac:dyDescent="0.25">
      <c r="A18" s="8"/>
      <c r="B18" s="8"/>
      <c r="C18" s="56" t="s">
        <v>3</v>
      </c>
      <c r="D18" s="56"/>
      <c r="E18" s="26"/>
      <c r="F18" s="57" t="s">
        <v>4</v>
      </c>
      <c r="G18" s="56"/>
      <c r="H18" s="26"/>
      <c r="I18" s="57" t="s">
        <v>5</v>
      </c>
      <c r="J18" s="56"/>
      <c r="K18" s="8"/>
      <c r="L18" s="8"/>
    </row>
    <row r="19" spans="1:1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6" spans="1:12" x14ac:dyDescent="0.25"/>
    <row r="27" spans="1:12" x14ac:dyDescent="0.25"/>
    <row r="28" spans="1:12" x14ac:dyDescent="0.25"/>
    <row r="29" spans="1:12" x14ac:dyDescent="0.25"/>
    <row r="30" spans="1:12" ht="124.5" customHeight="1" x14ac:dyDescent="0.25"/>
    <row r="31" spans="1:12" x14ac:dyDescent="0.25"/>
    <row r="32" spans="1:12" x14ac:dyDescent="0.25"/>
    <row r="33" x14ac:dyDescent="0.25"/>
  </sheetData>
  <sheetProtection algorithmName="SHA-512" hashValue="WDRhaMqzKtmP2y9IaUq+3yswVGcIN9EVcC5zTXbdGtTtJubGoLcuVA1CR/4wRwPK7CmtNA9ZsT87HwAdC/7fRg==" saltValue="X4mQdvIHmi0KT1NadVid5g==" spinCount="100000" sheet="1" selectLockedCells="1"/>
  <protectedRanges>
    <protectedRange sqref="C10:G10" name="Intervalo1"/>
  </protectedRanges>
  <mergeCells count="7">
    <mergeCell ref="B6:K7"/>
    <mergeCell ref="C10:G10"/>
    <mergeCell ref="H10:I10"/>
    <mergeCell ref="J10:K10"/>
    <mergeCell ref="C18:D18"/>
    <mergeCell ref="F18:G18"/>
    <mergeCell ref="I18:J18"/>
  </mergeCells>
  <hyperlinks>
    <hyperlink ref="C18:D18" location="Questionário!A1" display="Questionário" xr:uid="{00000000-0004-0000-0000-000000000000}"/>
    <hyperlink ref="F18:G18" location="'Pref. cerebral'!A1" display="'Pref. cerebral'!A1" xr:uid="{00000000-0004-0000-0000-000001000000}"/>
    <hyperlink ref="I18:J18" location="'Perfil comportamental'!A1" display="'Perfil comportamental'!A1" xr:uid="{00000000-0004-0000-0000-000002000000}"/>
  </hyperlink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showGridLines="0" showRowColHeaders="0" tabSelected="1" topLeftCell="A22" zoomScale="115" zoomScaleNormal="115" workbookViewId="0">
      <selection activeCell="B27" sqref="B27"/>
    </sheetView>
  </sheetViews>
  <sheetFormatPr defaultColWidth="0" defaultRowHeight="15" zeroHeight="1" x14ac:dyDescent="0.25"/>
  <cols>
    <col min="1" max="1" width="4.140625" style="3" customWidth="1"/>
    <col min="2" max="2" width="3.85546875" style="5" customWidth="1"/>
    <col min="3" max="3" width="3.85546875" style="5" hidden="1" customWidth="1"/>
    <col min="4" max="4" width="3" style="7" customWidth="1"/>
    <col min="5" max="5" width="2" style="7" customWidth="1"/>
    <col min="6" max="6" width="41.42578125" style="3" customWidth="1"/>
    <col min="7" max="7" width="4.140625" style="3" customWidth="1"/>
    <col min="8" max="8" width="4.140625" style="3" hidden="1" customWidth="1"/>
    <col min="9" max="9" width="3" style="7" customWidth="1"/>
    <col min="10" max="10" width="2" style="3" customWidth="1"/>
    <col min="11" max="11" width="50.85546875" style="3" bestFit="1" customWidth="1"/>
    <col min="12" max="16384" width="0" style="3" hidden="1"/>
  </cols>
  <sheetData>
    <row r="1" spans="1:11" x14ac:dyDescent="0.25"/>
    <row r="2" spans="1:11" ht="21" x14ac:dyDescent="0.35">
      <c r="A2" s="60" t="s">
        <v>6</v>
      </c>
      <c r="B2" s="60"/>
      <c r="C2" s="27"/>
      <c r="D2" s="59" t="s">
        <v>7</v>
      </c>
      <c r="E2" s="59"/>
      <c r="F2" s="59"/>
      <c r="G2" s="59"/>
      <c r="H2" s="59"/>
      <c r="I2" s="59"/>
      <c r="J2" s="59"/>
      <c r="K2" s="59"/>
    </row>
    <row r="3" spans="1:11" x14ac:dyDescent="0.25">
      <c r="I3" s="3"/>
    </row>
    <row r="4" spans="1:11" x14ac:dyDescent="0.25">
      <c r="A4" s="58" t="s">
        <v>8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x14ac:dyDescent="0.25">
      <c r="A5" s="26"/>
      <c r="B5" s="28"/>
      <c r="C5" s="28"/>
      <c r="D5" s="29"/>
      <c r="E5" s="29"/>
      <c r="F5" s="26"/>
      <c r="G5" s="26"/>
      <c r="H5" s="26"/>
      <c r="I5" s="26"/>
      <c r="J5" s="26"/>
      <c r="K5" s="26"/>
    </row>
    <row r="6" spans="1:11" x14ac:dyDescent="0.25">
      <c r="A6" s="26"/>
      <c r="B6" s="28" t="s">
        <v>9</v>
      </c>
      <c r="C6" s="28"/>
      <c r="D6" s="29"/>
      <c r="E6" s="29"/>
      <c r="F6" s="26"/>
      <c r="G6" s="28" t="s">
        <v>10</v>
      </c>
      <c r="H6" s="28"/>
      <c r="I6" s="29"/>
      <c r="J6" s="28"/>
      <c r="K6" s="26"/>
    </row>
    <row r="7" spans="1:11" x14ac:dyDescent="0.25">
      <c r="A7" s="26"/>
      <c r="B7" s="30"/>
      <c r="C7" s="31">
        <f>COUNTA(B7)</f>
        <v>0</v>
      </c>
      <c r="D7" s="29" t="s">
        <v>11</v>
      </c>
      <c r="E7" s="29" t="s">
        <v>12</v>
      </c>
      <c r="F7" s="26" t="s">
        <v>13</v>
      </c>
      <c r="G7" s="30"/>
      <c r="H7" s="31">
        <f>COUNTA(G7)</f>
        <v>0</v>
      </c>
      <c r="I7" s="29" t="s">
        <v>11</v>
      </c>
      <c r="J7" s="29" t="s">
        <v>12</v>
      </c>
      <c r="K7" s="26" t="s">
        <v>14</v>
      </c>
    </row>
    <row r="8" spans="1:11" x14ac:dyDescent="0.25">
      <c r="A8" s="26"/>
      <c r="B8" s="30"/>
      <c r="C8" s="31">
        <f>COUNTA(B8)</f>
        <v>0</v>
      </c>
      <c r="D8" s="29" t="s">
        <v>15</v>
      </c>
      <c r="E8" s="29" t="s">
        <v>12</v>
      </c>
      <c r="F8" s="26" t="s">
        <v>16</v>
      </c>
      <c r="G8" s="30"/>
      <c r="H8" s="31">
        <f>COUNTA(G8)</f>
        <v>0</v>
      </c>
      <c r="I8" s="29" t="s">
        <v>17</v>
      </c>
      <c r="J8" s="29" t="s">
        <v>12</v>
      </c>
      <c r="K8" s="26" t="s">
        <v>18</v>
      </c>
    </row>
    <row r="9" spans="1:11" x14ac:dyDescent="0.25">
      <c r="A9" s="26"/>
      <c r="B9" s="30"/>
      <c r="C9" s="31">
        <f>COUNTA(B9)</f>
        <v>0</v>
      </c>
      <c r="D9" s="29" t="s">
        <v>17</v>
      </c>
      <c r="E9" s="29" t="s">
        <v>12</v>
      </c>
      <c r="F9" s="26" t="s">
        <v>19</v>
      </c>
      <c r="G9" s="30"/>
      <c r="H9" s="31">
        <f>COUNTA(G9)</f>
        <v>0</v>
      </c>
      <c r="I9" s="29" t="s">
        <v>20</v>
      </c>
      <c r="J9" s="29" t="s">
        <v>12</v>
      </c>
      <c r="K9" s="26" t="s">
        <v>21</v>
      </c>
    </row>
    <row r="10" spans="1:11" x14ac:dyDescent="0.25">
      <c r="A10" s="26"/>
      <c r="B10" s="30"/>
      <c r="C10" s="31">
        <f>COUNTA(B10)</f>
        <v>0</v>
      </c>
      <c r="D10" s="29" t="s">
        <v>20</v>
      </c>
      <c r="E10" s="29" t="s">
        <v>12</v>
      </c>
      <c r="F10" s="26" t="s">
        <v>22</v>
      </c>
      <c r="G10" s="30"/>
      <c r="H10" s="31">
        <f>COUNTA(G10)</f>
        <v>0</v>
      </c>
      <c r="I10" s="29" t="s">
        <v>15</v>
      </c>
      <c r="J10" s="29" t="s">
        <v>12</v>
      </c>
      <c r="K10" s="26" t="s">
        <v>23</v>
      </c>
    </row>
    <row r="11" spans="1:11" x14ac:dyDescent="0.25">
      <c r="A11" s="26"/>
      <c r="B11" s="28" t="s">
        <v>24</v>
      </c>
      <c r="C11" s="28"/>
      <c r="D11" s="29"/>
      <c r="E11" s="29"/>
      <c r="F11" s="26"/>
      <c r="G11" s="28" t="s">
        <v>25</v>
      </c>
      <c r="H11" s="28"/>
      <c r="I11" s="29"/>
      <c r="J11" s="28"/>
      <c r="K11" s="26"/>
    </row>
    <row r="12" spans="1:11" x14ac:dyDescent="0.25">
      <c r="A12" s="26"/>
      <c r="B12" s="30"/>
      <c r="C12" s="31">
        <f>COUNTA(B12)</f>
        <v>0</v>
      </c>
      <c r="D12" s="29" t="s">
        <v>20</v>
      </c>
      <c r="E12" s="29" t="s">
        <v>12</v>
      </c>
      <c r="F12" s="26" t="s">
        <v>26</v>
      </c>
      <c r="G12" s="30"/>
      <c r="H12" s="31">
        <f>COUNTA(G12)</f>
        <v>0</v>
      </c>
      <c r="I12" s="29" t="s">
        <v>20</v>
      </c>
      <c r="J12" s="29" t="s">
        <v>12</v>
      </c>
      <c r="K12" s="26" t="s">
        <v>27</v>
      </c>
    </row>
    <row r="13" spans="1:11" x14ac:dyDescent="0.25">
      <c r="A13" s="26"/>
      <c r="B13" s="30"/>
      <c r="C13" s="31">
        <f>COUNTA(B13)</f>
        <v>0</v>
      </c>
      <c r="D13" s="29" t="s">
        <v>15</v>
      </c>
      <c r="E13" s="29" t="s">
        <v>12</v>
      </c>
      <c r="F13" s="26" t="s">
        <v>28</v>
      </c>
      <c r="G13" s="30"/>
      <c r="H13" s="31">
        <f>COUNTA(G13)</f>
        <v>0</v>
      </c>
      <c r="I13" s="29" t="s">
        <v>15</v>
      </c>
      <c r="J13" s="29" t="s">
        <v>12</v>
      </c>
      <c r="K13" s="26" t="s">
        <v>29</v>
      </c>
    </row>
    <row r="14" spans="1:11" x14ac:dyDescent="0.25">
      <c r="A14" s="26"/>
      <c r="B14" s="30"/>
      <c r="C14" s="31">
        <f>COUNTA(B14)</f>
        <v>0</v>
      </c>
      <c r="D14" s="29" t="s">
        <v>17</v>
      </c>
      <c r="E14" s="29" t="s">
        <v>12</v>
      </c>
      <c r="F14" s="26" t="s">
        <v>30</v>
      </c>
      <c r="G14" s="30"/>
      <c r="H14" s="31">
        <f>COUNTA(G14)</f>
        <v>0</v>
      </c>
      <c r="I14" s="29" t="s">
        <v>11</v>
      </c>
      <c r="J14" s="29" t="s">
        <v>12</v>
      </c>
      <c r="K14" s="26" t="s">
        <v>31</v>
      </c>
    </row>
    <row r="15" spans="1:11" x14ac:dyDescent="0.25">
      <c r="A15" s="26"/>
      <c r="B15" s="30"/>
      <c r="C15" s="31">
        <f>COUNTA(B15)</f>
        <v>0</v>
      </c>
      <c r="D15" s="29" t="s">
        <v>11</v>
      </c>
      <c r="E15" s="29" t="s">
        <v>12</v>
      </c>
      <c r="F15" s="26" t="s">
        <v>32</v>
      </c>
      <c r="G15" s="30"/>
      <c r="H15" s="31">
        <f>COUNTA(G15)</f>
        <v>0</v>
      </c>
      <c r="I15" s="29" t="s">
        <v>17</v>
      </c>
      <c r="J15" s="29" t="s">
        <v>12</v>
      </c>
      <c r="K15" s="26" t="s">
        <v>33</v>
      </c>
    </row>
    <row r="16" spans="1:11" x14ac:dyDescent="0.25">
      <c r="A16" s="26"/>
      <c r="B16" s="28" t="s">
        <v>34</v>
      </c>
      <c r="C16" s="28"/>
      <c r="D16" s="29"/>
      <c r="E16" s="29"/>
      <c r="F16" s="26"/>
      <c r="G16" s="28" t="s">
        <v>35</v>
      </c>
      <c r="H16" s="28"/>
      <c r="I16" s="29"/>
      <c r="J16" s="28"/>
      <c r="K16" s="26"/>
    </row>
    <row r="17" spans="1:11" x14ac:dyDescent="0.25">
      <c r="A17" s="26"/>
      <c r="B17" s="30"/>
      <c r="C17" s="31">
        <f>COUNTA(B17)</f>
        <v>0</v>
      </c>
      <c r="D17" s="29" t="s">
        <v>11</v>
      </c>
      <c r="E17" s="29" t="s">
        <v>12</v>
      </c>
      <c r="F17" s="26" t="s">
        <v>36</v>
      </c>
      <c r="G17" s="30"/>
      <c r="H17" s="31">
        <f>COUNTA(G17)</f>
        <v>0</v>
      </c>
      <c r="I17" s="29" t="s">
        <v>20</v>
      </c>
      <c r="J17" s="29" t="s">
        <v>12</v>
      </c>
      <c r="K17" s="26" t="s">
        <v>37</v>
      </c>
    </row>
    <row r="18" spans="1:11" x14ac:dyDescent="0.25">
      <c r="A18" s="26"/>
      <c r="B18" s="30"/>
      <c r="C18" s="31">
        <f>COUNTA(B18)</f>
        <v>0</v>
      </c>
      <c r="D18" s="29" t="s">
        <v>17</v>
      </c>
      <c r="E18" s="29" t="s">
        <v>12</v>
      </c>
      <c r="F18" s="26" t="s">
        <v>38</v>
      </c>
      <c r="G18" s="30"/>
      <c r="H18" s="31">
        <f>COUNTA(G18)</f>
        <v>0</v>
      </c>
      <c r="I18" s="29" t="s">
        <v>15</v>
      </c>
      <c r="J18" s="29" t="s">
        <v>12</v>
      </c>
      <c r="K18" s="26" t="s">
        <v>39</v>
      </c>
    </row>
    <row r="19" spans="1:11" x14ac:dyDescent="0.25">
      <c r="A19" s="26"/>
      <c r="B19" s="30"/>
      <c r="C19" s="31">
        <f>COUNTA(B19)</f>
        <v>0</v>
      </c>
      <c r="D19" s="29" t="s">
        <v>20</v>
      </c>
      <c r="E19" s="29" t="s">
        <v>12</v>
      </c>
      <c r="F19" s="26" t="s">
        <v>40</v>
      </c>
      <c r="G19" s="30"/>
      <c r="H19" s="31">
        <f>COUNTA(G19)</f>
        <v>0</v>
      </c>
      <c r="I19" s="29" t="s">
        <v>11</v>
      </c>
      <c r="J19" s="29" t="s">
        <v>12</v>
      </c>
      <c r="K19" s="26" t="s">
        <v>41</v>
      </c>
    </row>
    <row r="20" spans="1:11" x14ac:dyDescent="0.25">
      <c r="A20" s="26"/>
      <c r="B20" s="30"/>
      <c r="C20" s="31">
        <f>COUNTA(B20)</f>
        <v>0</v>
      </c>
      <c r="D20" s="29" t="s">
        <v>15</v>
      </c>
      <c r="E20" s="29" t="s">
        <v>12</v>
      </c>
      <c r="F20" s="26" t="s">
        <v>42</v>
      </c>
      <c r="G20" s="30"/>
      <c r="H20" s="31">
        <f>COUNTA(G20)</f>
        <v>0</v>
      </c>
      <c r="I20" s="29" t="s">
        <v>17</v>
      </c>
      <c r="J20" s="29" t="s">
        <v>12</v>
      </c>
      <c r="K20" s="26" t="s">
        <v>43</v>
      </c>
    </row>
    <row r="21" spans="1:11" x14ac:dyDescent="0.25">
      <c r="A21" s="26"/>
      <c r="B21" s="28" t="s">
        <v>44</v>
      </c>
      <c r="C21" s="28"/>
      <c r="D21" s="29"/>
      <c r="E21" s="29"/>
      <c r="F21" s="26"/>
      <c r="G21" s="28" t="s">
        <v>45</v>
      </c>
      <c r="H21" s="28"/>
      <c r="I21" s="29"/>
      <c r="J21" s="28"/>
      <c r="K21" s="26"/>
    </row>
    <row r="22" spans="1:11" x14ac:dyDescent="0.25">
      <c r="A22" s="26"/>
      <c r="B22" s="30"/>
      <c r="C22" s="31">
        <f>COUNTA(B22)</f>
        <v>0</v>
      </c>
      <c r="D22" s="29" t="s">
        <v>11</v>
      </c>
      <c r="E22" s="29" t="s">
        <v>12</v>
      </c>
      <c r="F22" s="26" t="s">
        <v>46</v>
      </c>
      <c r="G22" s="30"/>
      <c r="H22" s="31">
        <f>COUNTA(G22)</f>
        <v>0</v>
      </c>
      <c r="I22" s="29" t="s">
        <v>20</v>
      </c>
      <c r="J22" s="29" t="s">
        <v>12</v>
      </c>
      <c r="K22" s="26" t="s">
        <v>47</v>
      </c>
    </row>
    <row r="23" spans="1:11" x14ac:dyDescent="0.25">
      <c r="A23" s="26"/>
      <c r="B23" s="30"/>
      <c r="C23" s="31">
        <f>COUNTA(B23)</f>
        <v>0</v>
      </c>
      <c r="D23" s="29" t="s">
        <v>17</v>
      </c>
      <c r="E23" s="29" t="s">
        <v>12</v>
      </c>
      <c r="F23" s="26" t="s">
        <v>48</v>
      </c>
      <c r="G23" s="30"/>
      <c r="H23" s="31">
        <f>COUNTA(G23)</f>
        <v>0</v>
      </c>
      <c r="I23" s="29" t="s">
        <v>15</v>
      </c>
      <c r="J23" s="29" t="s">
        <v>12</v>
      </c>
      <c r="K23" s="26" t="s">
        <v>49</v>
      </c>
    </row>
    <row r="24" spans="1:11" x14ac:dyDescent="0.25">
      <c r="A24" s="26"/>
      <c r="B24" s="30"/>
      <c r="C24" s="31">
        <f>COUNTA(B24)</f>
        <v>0</v>
      </c>
      <c r="D24" s="29" t="s">
        <v>15</v>
      </c>
      <c r="E24" s="29" t="s">
        <v>12</v>
      </c>
      <c r="F24" s="26" t="s">
        <v>212</v>
      </c>
      <c r="G24" s="30"/>
      <c r="H24" s="31">
        <f>COUNTA(G24)</f>
        <v>0</v>
      </c>
      <c r="I24" s="29" t="s">
        <v>17</v>
      </c>
      <c r="J24" s="29" t="s">
        <v>12</v>
      </c>
      <c r="K24" s="26" t="s">
        <v>50</v>
      </c>
    </row>
    <row r="25" spans="1:11" x14ac:dyDescent="0.25">
      <c r="A25" s="26"/>
      <c r="B25" s="30"/>
      <c r="C25" s="31">
        <f>COUNTA(B25)</f>
        <v>0</v>
      </c>
      <c r="D25" s="29" t="s">
        <v>20</v>
      </c>
      <c r="E25" s="29" t="s">
        <v>12</v>
      </c>
      <c r="F25" s="26" t="s">
        <v>51</v>
      </c>
      <c r="G25" s="30"/>
      <c r="H25" s="31">
        <f>COUNTA(G25)</f>
        <v>0</v>
      </c>
      <c r="I25" s="29" t="s">
        <v>11</v>
      </c>
      <c r="J25" s="29" t="s">
        <v>12</v>
      </c>
      <c r="K25" s="26" t="s">
        <v>52</v>
      </c>
    </row>
    <row r="26" spans="1:11" x14ac:dyDescent="0.25">
      <c r="A26" s="26"/>
      <c r="B26" s="28" t="s">
        <v>53</v>
      </c>
      <c r="C26" s="28"/>
      <c r="D26" s="29"/>
      <c r="E26" s="29"/>
      <c r="F26" s="26"/>
      <c r="G26" s="28" t="s">
        <v>54</v>
      </c>
      <c r="H26" s="28"/>
      <c r="I26" s="29"/>
      <c r="J26" s="28"/>
      <c r="K26" s="26"/>
    </row>
    <row r="27" spans="1:11" x14ac:dyDescent="0.25">
      <c r="A27" s="26"/>
      <c r="B27" s="30"/>
      <c r="C27" s="31">
        <f>COUNTA(B27)</f>
        <v>0</v>
      </c>
      <c r="D27" s="29" t="s">
        <v>20</v>
      </c>
      <c r="E27" s="29" t="s">
        <v>12</v>
      </c>
      <c r="F27" s="26" t="s">
        <v>55</v>
      </c>
      <c r="G27" s="30"/>
      <c r="H27" s="31">
        <f>COUNTA(G27)</f>
        <v>0</v>
      </c>
      <c r="I27" s="29" t="s">
        <v>11</v>
      </c>
      <c r="J27" s="29" t="s">
        <v>12</v>
      </c>
      <c r="K27" s="26" t="s">
        <v>56</v>
      </c>
    </row>
    <row r="28" spans="1:11" x14ac:dyDescent="0.25">
      <c r="A28" s="26"/>
      <c r="B28" s="30"/>
      <c r="C28" s="31">
        <f>COUNTA(B28)</f>
        <v>0</v>
      </c>
      <c r="D28" s="29" t="s">
        <v>11</v>
      </c>
      <c r="E28" s="29" t="s">
        <v>12</v>
      </c>
      <c r="F28" s="26" t="s">
        <v>57</v>
      </c>
      <c r="G28" s="30"/>
      <c r="H28" s="31">
        <f>COUNTA(G28)</f>
        <v>0</v>
      </c>
      <c r="I28" s="29" t="s">
        <v>17</v>
      </c>
      <c r="J28" s="29" t="s">
        <v>12</v>
      </c>
      <c r="K28" s="26" t="s">
        <v>58</v>
      </c>
    </row>
    <row r="29" spans="1:11" x14ac:dyDescent="0.25">
      <c r="A29" s="26"/>
      <c r="B29" s="30"/>
      <c r="C29" s="31">
        <f>COUNTA(B29)</f>
        <v>0</v>
      </c>
      <c r="D29" s="29" t="s">
        <v>15</v>
      </c>
      <c r="E29" s="29" t="s">
        <v>12</v>
      </c>
      <c r="F29" s="26" t="s">
        <v>59</v>
      </c>
      <c r="G29" s="30"/>
      <c r="H29" s="31">
        <f>COUNTA(G29)</f>
        <v>0</v>
      </c>
      <c r="I29" s="29" t="s">
        <v>15</v>
      </c>
      <c r="J29" s="29" t="s">
        <v>12</v>
      </c>
      <c r="K29" s="26" t="s">
        <v>60</v>
      </c>
    </row>
    <row r="30" spans="1:11" x14ac:dyDescent="0.25">
      <c r="A30" s="26"/>
      <c r="B30" s="30"/>
      <c r="C30" s="31">
        <f>COUNTA(B30)</f>
        <v>0</v>
      </c>
      <c r="D30" s="29" t="s">
        <v>17</v>
      </c>
      <c r="E30" s="29" t="s">
        <v>12</v>
      </c>
      <c r="F30" s="26" t="s">
        <v>61</v>
      </c>
      <c r="G30" s="30"/>
      <c r="H30" s="31">
        <f>COUNTA(G30)</f>
        <v>0</v>
      </c>
      <c r="I30" s="29" t="s">
        <v>20</v>
      </c>
      <c r="J30" s="29" t="s">
        <v>12</v>
      </c>
      <c r="K30" s="26" t="s">
        <v>62</v>
      </c>
    </row>
    <row r="31" spans="1:11" x14ac:dyDescent="0.25">
      <c r="A31" s="26"/>
      <c r="B31" s="28" t="s">
        <v>63</v>
      </c>
      <c r="C31" s="28"/>
      <c r="D31" s="29"/>
      <c r="E31" s="29"/>
      <c r="F31" s="26"/>
      <c r="G31" s="28" t="s">
        <v>64</v>
      </c>
      <c r="H31" s="28"/>
      <c r="I31" s="29"/>
      <c r="J31" s="28"/>
      <c r="K31" s="26"/>
    </row>
    <row r="32" spans="1:11" x14ac:dyDescent="0.25">
      <c r="A32" s="26"/>
      <c r="B32" s="30"/>
      <c r="C32" s="31">
        <f>COUNTA(B32)</f>
        <v>0</v>
      </c>
      <c r="D32" s="29" t="s">
        <v>15</v>
      </c>
      <c r="E32" s="29" t="s">
        <v>12</v>
      </c>
      <c r="F32" s="26" t="s">
        <v>65</v>
      </c>
      <c r="G32" s="30"/>
      <c r="H32" s="31">
        <f>COUNTA(G32)</f>
        <v>0</v>
      </c>
      <c r="I32" s="29" t="s">
        <v>11</v>
      </c>
      <c r="J32" s="29" t="s">
        <v>12</v>
      </c>
      <c r="K32" s="26" t="s">
        <v>66</v>
      </c>
    </row>
    <row r="33" spans="1:11" x14ac:dyDescent="0.25">
      <c r="A33" s="26"/>
      <c r="B33" s="30"/>
      <c r="C33" s="31">
        <f>COUNTA(B33)</f>
        <v>0</v>
      </c>
      <c r="D33" s="29" t="s">
        <v>20</v>
      </c>
      <c r="E33" s="29" t="s">
        <v>12</v>
      </c>
      <c r="F33" s="26" t="s">
        <v>67</v>
      </c>
      <c r="G33" s="30"/>
      <c r="H33" s="31">
        <f>COUNTA(G33)</f>
        <v>0</v>
      </c>
      <c r="I33" s="29" t="s">
        <v>17</v>
      </c>
      <c r="J33" s="29" t="s">
        <v>12</v>
      </c>
      <c r="K33" s="26" t="s">
        <v>68</v>
      </c>
    </row>
    <row r="34" spans="1:11" x14ac:dyDescent="0.25">
      <c r="A34" s="26"/>
      <c r="B34" s="30"/>
      <c r="C34" s="31">
        <f>COUNTA(B34)</f>
        <v>0</v>
      </c>
      <c r="D34" s="29" t="s">
        <v>11</v>
      </c>
      <c r="E34" s="29" t="s">
        <v>12</v>
      </c>
      <c r="F34" s="26" t="s">
        <v>69</v>
      </c>
      <c r="G34" s="30"/>
      <c r="H34" s="31">
        <f>COUNTA(G34)</f>
        <v>0</v>
      </c>
      <c r="I34" s="29" t="s">
        <v>15</v>
      </c>
      <c r="J34" s="29" t="s">
        <v>12</v>
      </c>
      <c r="K34" s="26" t="s">
        <v>70</v>
      </c>
    </row>
    <row r="35" spans="1:11" x14ac:dyDescent="0.25">
      <c r="A35" s="26"/>
      <c r="B35" s="30"/>
      <c r="C35" s="31">
        <f>COUNTA(B35)</f>
        <v>0</v>
      </c>
      <c r="D35" s="29" t="s">
        <v>17</v>
      </c>
      <c r="E35" s="29" t="s">
        <v>12</v>
      </c>
      <c r="F35" s="26" t="s">
        <v>71</v>
      </c>
      <c r="G35" s="30"/>
      <c r="H35" s="31">
        <f>COUNTA(G35)</f>
        <v>0</v>
      </c>
      <c r="I35" s="29" t="s">
        <v>20</v>
      </c>
      <c r="J35" s="29" t="s">
        <v>12</v>
      </c>
      <c r="K35" s="26" t="s">
        <v>72</v>
      </c>
    </row>
    <row r="36" spans="1:11" x14ac:dyDescent="0.25">
      <c r="A36" s="26"/>
      <c r="B36" s="28" t="s">
        <v>73</v>
      </c>
      <c r="C36" s="28"/>
      <c r="D36" s="29"/>
      <c r="E36" s="29"/>
      <c r="F36" s="26"/>
      <c r="G36" s="28" t="s">
        <v>74</v>
      </c>
      <c r="H36" s="28"/>
      <c r="I36" s="29"/>
      <c r="J36" s="28"/>
      <c r="K36" s="26"/>
    </row>
    <row r="37" spans="1:11" x14ac:dyDescent="0.25">
      <c r="A37" s="26"/>
      <c r="B37" s="30"/>
      <c r="C37" s="31">
        <f>COUNTA(B37)</f>
        <v>0</v>
      </c>
      <c r="D37" s="29" t="s">
        <v>11</v>
      </c>
      <c r="E37" s="29" t="s">
        <v>12</v>
      </c>
      <c r="F37" s="26" t="s">
        <v>75</v>
      </c>
      <c r="G37" s="30"/>
      <c r="H37" s="31">
        <f>COUNTA(G37)</f>
        <v>0</v>
      </c>
      <c r="I37" s="29" t="s">
        <v>20</v>
      </c>
      <c r="J37" s="29" t="s">
        <v>12</v>
      </c>
      <c r="K37" s="26" t="s">
        <v>76</v>
      </c>
    </row>
    <row r="38" spans="1:11" x14ac:dyDescent="0.25">
      <c r="A38" s="26"/>
      <c r="B38" s="30"/>
      <c r="C38" s="31">
        <f>COUNTA(B38)</f>
        <v>0</v>
      </c>
      <c r="D38" s="29" t="s">
        <v>15</v>
      </c>
      <c r="E38" s="29" t="s">
        <v>12</v>
      </c>
      <c r="F38" s="26" t="s">
        <v>77</v>
      </c>
      <c r="G38" s="30"/>
      <c r="H38" s="31">
        <f>COUNTA(G38)</f>
        <v>0</v>
      </c>
      <c r="I38" s="29" t="s">
        <v>15</v>
      </c>
      <c r="J38" s="29" t="s">
        <v>12</v>
      </c>
      <c r="K38" s="26" t="s">
        <v>78</v>
      </c>
    </row>
    <row r="39" spans="1:11" x14ac:dyDescent="0.25">
      <c r="A39" s="26"/>
      <c r="B39" s="30"/>
      <c r="C39" s="31">
        <f>COUNTA(B39)</f>
        <v>0</v>
      </c>
      <c r="D39" s="29" t="s">
        <v>17</v>
      </c>
      <c r="E39" s="29" t="s">
        <v>12</v>
      </c>
      <c r="F39" s="26" t="s">
        <v>79</v>
      </c>
      <c r="G39" s="30"/>
      <c r="H39" s="31">
        <f>COUNTA(G39)</f>
        <v>0</v>
      </c>
      <c r="I39" s="29" t="s">
        <v>17</v>
      </c>
      <c r="J39" s="29" t="s">
        <v>12</v>
      </c>
      <c r="K39" s="26" t="s">
        <v>80</v>
      </c>
    </row>
    <row r="40" spans="1:11" x14ac:dyDescent="0.25">
      <c r="A40" s="26"/>
      <c r="B40" s="30"/>
      <c r="C40" s="31">
        <f>COUNTA(B40)</f>
        <v>0</v>
      </c>
      <c r="D40" s="29" t="s">
        <v>20</v>
      </c>
      <c r="E40" s="29" t="s">
        <v>12</v>
      </c>
      <c r="F40" s="26" t="s">
        <v>81</v>
      </c>
      <c r="G40" s="30"/>
      <c r="H40" s="31">
        <f>COUNTA(G40)</f>
        <v>0</v>
      </c>
      <c r="I40" s="29" t="s">
        <v>11</v>
      </c>
      <c r="J40" s="29" t="s">
        <v>12</v>
      </c>
      <c r="K40" s="26" t="s">
        <v>82</v>
      </c>
    </row>
    <row r="41" spans="1:11" x14ac:dyDescent="0.25">
      <c r="A41" s="26"/>
      <c r="B41" s="28" t="s">
        <v>83</v>
      </c>
      <c r="C41" s="28"/>
      <c r="D41" s="29"/>
      <c r="E41" s="29"/>
      <c r="F41" s="26"/>
      <c r="G41" s="28" t="s">
        <v>84</v>
      </c>
      <c r="H41" s="28"/>
      <c r="I41" s="29"/>
      <c r="J41" s="28"/>
      <c r="K41" s="26"/>
    </row>
    <row r="42" spans="1:11" x14ac:dyDescent="0.25">
      <c r="A42" s="26"/>
      <c r="B42" s="30"/>
      <c r="C42" s="31">
        <f>COUNTA(B42)</f>
        <v>0</v>
      </c>
      <c r="D42" s="29" t="s">
        <v>11</v>
      </c>
      <c r="E42" s="29" t="s">
        <v>12</v>
      </c>
      <c r="F42" s="26" t="s">
        <v>85</v>
      </c>
      <c r="G42" s="30"/>
      <c r="H42" s="31">
        <f>COUNTA(G42)</f>
        <v>0</v>
      </c>
      <c r="I42" s="29" t="s">
        <v>15</v>
      </c>
      <c r="J42" s="29" t="s">
        <v>12</v>
      </c>
      <c r="K42" s="26" t="s">
        <v>86</v>
      </c>
    </row>
    <row r="43" spans="1:11" x14ac:dyDescent="0.25">
      <c r="A43" s="26"/>
      <c r="B43" s="30"/>
      <c r="C43" s="31">
        <f>COUNTA(B43)</f>
        <v>0</v>
      </c>
      <c r="D43" s="29" t="s">
        <v>17</v>
      </c>
      <c r="E43" s="29" t="s">
        <v>12</v>
      </c>
      <c r="F43" s="26" t="s">
        <v>87</v>
      </c>
      <c r="G43" s="30"/>
      <c r="H43" s="31">
        <f>COUNTA(G43)</f>
        <v>0</v>
      </c>
      <c r="I43" s="29" t="s">
        <v>17</v>
      </c>
      <c r="J43" s="29" t="s">
        <v>12</v>
      </c>
      <c r="K43" s="26" t="s">
        <v>88</v>
      </c>
    </row>
    <row r="44" spans="1:11" x14ac:dyDescent="0.25">
      <c r="A44" s="26"/>
      <c r="B44" s="30"/>
      <c r="C44" s="31">
        <f>COUNTA(B44)</f>
        <v>0</v>
      </c>
      <c r="D44" s="29" t="s">
        <v>20</v>
      </c>
      <c r="E44" s="29" t="s">
        <v>12</v>
      </c>
      <c r="F44" s="26" t="s">
        <v>89</v>
      </c>
      <c r="G44" s="30"/>
      <c r="H44" s="31">
        <f>COUNTA(G44)</f>
        <v>0</v>
      </c>
      <c r="I44" s="29" t="s">
        <v>11</v>
      </c>
      <c r="J44" s="29" t="s">
        <v>12</v>
      </c>
      <c r="K44" s="26" t="s">
        <v>90</v>
      </c>
    </row>
    <row r="45" spans="1:11" x14ac:dyDescent="0.25">
      <c r="A45" s="26"/>
      <c r="B45" s="30"/>
      <c r="C45" s="31">
        <f>COUNTA(B45)</f>
        <v>0</v>
      </c>
      <c r="D45" s="29" t="s">
        <v>15</v>
      </c>
      <c r="E45" s="29" t="s">
        <v>12</v>
      </c>
      <c r="F45" s="26" t="s">
        <v>91</v>
      </c>
      <c r="G45" s="30"/>
      <c r="H45" s="31">
        <f>COUNTA(G45)</f>
        <v>0</v>
      </c>
      <c r="I45" s="29" t="s">
        <v>20</v>
      </c>
      <c r="J45" s="29" t="s">
        <v>12</v>
      </c>
      <c r="K45" s="26" t="s">
        <v>92</v>
      </c>
    </row>
    <row r="46" spans="1:11" x14ac:dyDescent="0.25">
      <c r="A46" s="26"/>
      <c r="B46" s="28" t="s">
        <v>93</v>
      </c>
      <c r="C46" s="28"/>
      <c r="D46" s="29"/>
      <c r="E46" s="29"/>
      <c r="F46" s="26"/>
      <c r="G46" s="28" t="s">
        <v>94</v>
      </c>
      <c r="H46" s="28"/>
      <c r="I46" s="29"/>
      <c r="J46" s="28"/>
      <c r="K46" s="26"/>
    </row>
    <row r="47" spans="1:11" x14ac:dyDescent="0.25">
      <c r="A47" s="26"/>
      <c r="B47" s="30"/>
      <c r="C47" s="31">
        <f>COUNTA(B47)</f>
        <v>0</v>
      </c>
      <c r="D47" s="29" t="s">
        <v>20</v>
      </c>
      <c r="E47" s="29" t="s">
        <v>12</v>
      </c>
      <c r="F47" s="26" t="s">
        <v>95</v>
      </c>
      <c r="G47" s="30"/>
      <c r="H47" s="31">
        <f>COUNTA(G47)</f>
        <v>0</v>
      </c>
      <c r="I47" s="29" t="s">
        <v>20</v>
      </c>
      <c r="J47" s="29" t="s">
        <v>12</v>
      </c>
      <c r="K47" s="26" t="s">
        <v>96</v>
      </c>
    </row>
    <row r="48" spans="1:11" x14ac:dyDescent="0.25">
      <c r="A48" s="26"/>
      <c r="B48" s="30"/>
      <c r="C48" s="31">
        <f>COUNTA(B48)</f>
        <v>0</v>
      </c>
      <c r="D48" s="29" t="s">
        <v>15</v>
      </c>
      <c r="E48" s="29" t="s">
        <v>12</v>
      </c>
      <c r="F48" s="26" t="s">
        <v>97</v>
      </c>
      <c r="G48" s="30"/>
      <c r="H48" s="31">
        <f>COUNTA(G48)</f>
        <v>0</v>
      </c>
      <c r="I48" s="29" t="s">
        <v>15</v>
      </c>
      <c r="J48" s="29" t="s">
        <v>12</v>
      </c>
      <c r="K48" s="26" t="s">
        <v>98</v>
      </c>
    </row>
    <row r="49" spans="1:11" x14ac:dyDescent="0.25">
      <c r="A49" s="26"/>
      <c r="B49" s="30"/>
      <c r="C49" s="31">
        <f>COUNTA(B49)</f>
        <v>0</v>
      </c>
      <c r="D49" s="29" t="s">
        <v>17</v>
      </c>
      <c r="E49" s="29" t="s">
        <v>12</v>
      </c>
      <c r="F49" s="26" t="s">
        <v>99</v>
      </c>
      <c r="G49" s="30"/>
      <c r="H49" s="31">
        <f>COUNTA(G49)</f>
        <v>0</v>
      </c>
      <c r="I49" s="29" t="s">
        <v>17</v>
      </c>
      <c r="J49" s="29" t="s">
        <v>12</v>
      </c>
      <c r="K49" s="26" t="s">
        <v>100</v>
      </c>
    </row>
    <row r="50" spans="1:11" x14ac:dyDescent="0.25">
      <c r="A50" s="26"/>
      <c r="B50" s="30"/>
      <c r="C50" s="31">
        <f>COUNTA(B50)</f>
        <v>0</v>
      </c>
      <c r="D50" s="29" t="s">
        <v>11</v>
      </c>
      <c r="E50" s="29" t="s">
        <v>12</v>
      </c>
      <c r="F50" s="26" t="s">
        <v>101</v>
      </c>
      <c r="G50" s="30"/>
      <c r="H50" s="31">
        <f>COUNTA(G50)</f>
        <v>0</v>
      </c>
      <c r="I50" s="29" t="s">
        <v>11</v>
      </c>
      <c r="J50" s="29" t="s">
        <v>12</v>
      </c>
      <c r="K50" s="26" t="s">
        <v>102</v>
      </c>
    </row>
    <row r="51" spans="1:11" x14ac:dyDescent="0.25">
      <c r="A51" s="26"/>
      <c r="B51" s="28" t="s">
        <v>103</v>
      </c>
      <c r="C51" s="28"/>
      <c r="D51" s="29"/>
      <c r="E51" s="29"/>
      <c r="F51" s="26"/>
      <c r="G51" s="28" t="s">
        <v>104</v>
      </c>
      <c r="H51" s="28"/>
      <c r="I51" s="29"/>
      <c r="J51" s="28"/>
      <c r="K51" s="26"/>
    </row>
    <row r="52" spans="1:11" x14ac:dyDescent="0.25">
      <c r="A52" s="26"/>
      <c r="B52" s="30"/>
      <c r="C52" s="31">
        <f>COUNTA(B52)</f>
        <v>0</v>
      </c>
      <c r="D52" s="29" t="s">
        <v>20</v>
      </c>
      <c r="E52" s="29" t="s">
        <v>12</v>
      </c>
      <c r="F52" s="26" t="s">
        <v>105</v>
      </c>
      <c r="G52" s="30"/>
      <c r="H52" s="31">
        <f>COUNTA(G52)</f>
        <v>0</v>
      </c>
      <c r="I52" s="29" t="s">
        <v>20</v>
      </c>
      <c r="J52" s="29" t="s">
        <v>12</v>
      </c>
      <c r="K52" s="26" t="s">
        <v>106</v>
      </c>
    </row>
    <row r="53" spans="1:11" x14ac:dyDescent="0.25">
      <c r="A53" s="26"/>
      <c r="B53" s="30"/>
      <c r="C53" s="31">
        <f>COUNTA(B53)</f>
        <v>0</v>
      </c>
      <c r="D53" s="29" t="s">
        <v>15</v>
      </c>
      <c r="E53" s="29" t="s">
        <v>12</v>
      </c>
      <c r="F53" s="26" t="s">
        <v>107</v>
      </c>
      <c r="G53" s="30"/>
      <c r="H53" s="31">
        <f>COUNTA(G53)</f>
        <v>0</v>
      </c>
      <c r="I53" s="29" t="s">
        <v>17</v>
      </c>
      <c r="J53" s="29" t="s">
        <v>12</v>
      </c>
      <c r="K53" s="26" t="s">
        <v>108</v>
      </c>
    </row>
    <row r="54" spans="1:11" x14ac:dyDescent="0.25">
      <c r="A54" s="26"/>
      <c r="B54" s="30"/>
      <c r="C54" s="31">
        <f>COUNTA(B54)</f>
        <v>0</v>
      </c>
      <c r="D54" s="29" t="s">
        <v>17</v>
      </c>
      <c r="E54" s="29" t="s">
        <v>12</v>
      </c>
      <c r="F54" s="26" t="s">
        <v>109</v>
      </c>
      <c r="G54" s="30"/>
      <c r="H54" s="31">
        <f>COUNTA(G54)</f>
        <v>0</v>
      </c>
      <c r="I54" s="29" t="s">
        <v>15</v>
      </c>
      <c r="J54" s="29" t="s">
        <v>12</v>
      </c>
      <c r="K54" s="26" t="s">
        <v>110</v>
      </c>
    </row>
    <row r="55" spans="1:11" x14ac:dyDescent="0.25">
      <c r="A55" s="26"/>
      <c r="B55" s="30"/>
      <c r="C55" s="31">
        <f>COUNTA(B55)</f>
        <v>0</v>
      </c>
      <c r="D55" s="29" t="s">
        <v>11</v>
      </c>
      <c r="E55" s="29" t="s">
        <v>12</v>
      </c>
      <c r="F55" s="26" t="s">
        <v>111</v>
      </c>
      <c r="G55" s="30"/>
      <c r="H55" s="31">
        <f>COUNTA(G55)</f>
        <v>0</v>
      </c>
      <c r="I55" s="29" t="s">
        <v>11</v>
      </c>
      <c r="J55" s="29" t="s">
        <v>12</v>
      </c>
      <c r="K55" s="26" t="s">
        <v>112</v>
      </c>
    </row>
    <row r="56" spans="1:11" x14ac:dyDescent="0.25">
      <c r="A56" s="26"/>
      <c r="B56" s="28" t="s">
        <v>113</v>
      </c>
      <c r="C56" s="28"/>
      <c r="D56" s="29"/>
      <c r="E56" s="29"/>
      <c r="F56" s="26"/>
      <c r="G56" s="28" t="s">
        <v>114</v>
      </c>
      <c r="H56" s="28"/>
      <c r="I56" s="29"/>
      <c r="J56" s="28"/>
      <c r="K56" s="26"/>
    </row>
    <row r="57" spans="1:11" x14ac:dyDescent="0.25">
      <c r="A57" s="26"/>
      <c r="B57" s="30"/>
      <c r="C57" s="31">
        <f>COUNTA(B57)</f>
        <v>0</v>
      </c>
      <c r="D57" s="29" t="s">
        <v>20</v>
      </c>
      <c r="E57" s="29" t="s">
        <v>12</v>
      </c>
      <c r="F57" s="26" t="s">
        <v>115</v>
      </c>
      <c r="G57" s="30"/>
      <c r="H57" s="31">
        <f>COUNTA(G57)</f>
        <v>0</v>
      </c>
      <c r="I57" s="29" t="s">
        <v>17</v>
      </c>
      <c r="J57" s="29" t="s">
        <v>12</v>
      </c>
      <c r="K57" s="26" t="s">
        <v>116</v>
      </c>
    </row>
    <row r="58" spans="1:11" x14ac:dyDescent="0.25">
      <c r="A58" s="26"/>
      <c r="B58" s="30"/>
      <c r="C58" s="31">
        <f>COUNTA(B58)</f>
        <v>0</v>
      </c>
      <c r="D58" s="29" t="s">
        <v>15</v>
      </c>
      <c r="E58" s="29" t="s">
        <v>12</v>
      </c>
      <c r="F58" s="26" t="s">
        <v>117</v>
      </c>
      <c r="G58" s="30"/>
      <c r="H58" s="31">
        <f>COUNTA(G58)</f>
        <v>0</v>
      </c>
      <c r="I58" s="29" t="s">
        <v>11</v>
      </c>
      <c r="J58" s="29" t="s">
        <v>12</v>
      </c>
      <c r="K58" s="26" t="s">
        <v>118</v>
      </c>
    </row>
    <row r="59" spans="1:11" x14ac:dyDescent="0.25">
      <c r="A59" s="26"/>
      <c r="B59" s="30"/>
      <c r="C59" s="31">
        <f>COUNTA(B59)</f>
        <v>0</v>
      </c>
      <c r="D59" s="29" t="s">
        <v>17</v>
      </c>
      <c r="E59" s="29" t="s">
        <v>12</v>
      </c>
      <c r="F59" s="26" t="s">
        <v>119</v>
      </c>
      <c r="G59" s="30"/>
      <c r="H59" s="31">
        <f>COUNTA(G59)</f>
        <v>0</v>
      </c>
      <c r="I59" s="29" t="s">
        <v>20</v>
      </c>
      <c r="J59" s="29" t="s">
        <v>12</v>
      </c>
      <c r="K59" s="26" t="s">
        <v>120</v>
      </c>
    </row>
    <row r="60" spans="1:11" x14ac:dyDescent="0.25">
      <c r="A60" s="26"/>
      <c r="B60" s="30"/>
      <c r="C60" s="31">
        <f>COUNTA(B60)</f>
        <v>0</v>
      </c>
      <c r="D60" s="29" t="s">
        <v>11</v>
      </c>
      <c r="E60" s="29" t="s">
        <v>12</v>
      </c>
      <c r="F60" s="26" t="s">
        <v>121</v>
      </c>
      <c r="G60" s="30"/>
      <c r="H60" s="31">
        <f>COUNTA(G60)</f>
        <v>0</v>
      </c>
      <c r="I60" s="29" t="s">
        <v>15</v>
      </c>
      <c r="J60" s="29" t="s">
        <v>12</v>
      </c>
      <c r="K60" s="26" t="s">
        <v>122</v>
      </c>
    </row>
    <row r="61" spans="1:11" x14ac:dyDescent="0.25">
      <c r="A61" s="26"/>
      <c r="B61" s="28" t="s">
        <v>123</v>
      </c>
      <c r="C61" s="28"/>
      <c r="D61" s="29"/>
      <c r="E61" s="29"/>
      <c r="F61" s="26"/>
      <c r="G61" s="28" t="s">
        <v>124</v>
      </c>
      <c r="H61" s="28"/>
      <c r="I61" s="29"/>
      <c r="J61" s="28"/>
      <c r="K61" s="26"/>
    </row>
    <row r="62" spans="1:11" x14ac:dyDescent="0.25">
      <c r="A62" s="26"/>
      <c r="B62" s="30"/>
      <c r="C62" s="31">
        <f>COUNTA(B62)</f>
        <v>0</v>
      </c>
      <c r="D62" s="29" t="s">
        <v>11</v>
      </c>
      <c r="E62" s="29" t="s">
        <v>12</v>
      </c>
      <c r="F62" s="26" t="s">
        <v>125</v>
      </c>
      <c r="G62" s="30"/>
      <c r="H62" s="31">
        <f>COUNTA(G62)</f>
        <v>0</v>
      </c>
      <c r="I62" s="29" t="s">
        <v>11</v>
      </c>
      <c r="J62" s="29" t="s">
        <v>12</v>
      </c>
      <c r="K62" s="26" t="s">
        <v>126</v>
      </c>
    </row>
    <row r="63" spans="1:11" x14ac:dyDescent="0.25">
      <c r="A63" s="26"/>
      <c r="B63" s="30"/>
      <c r="C63" s="31">
        <f>COUNTA(B63)</f>
        <v>0</v>
      </c>
      <c r="D63" s="29" t="s">
        <v>15</v>
      </c>
      <c r="E63" s="29" t="s">
        <v>12</v>
      </c>
      <c r="F63" s="26" t="s">
        <v>127</v>
      </c>
      <c r="G63" s="30"/>
      <c r="H63" s="31">
        <f>COUNTA(G63)</f>
        <v>0</v>
      </c>
      <c r="I63" s="29" t="s">
        <v>17</v>
      </c>
      <c r="J63" s="29" t="s">
        <v>12</v>
      </c>
      <c r="K63" s="26" t="s">
        <v>128</v>
      </c>
    </row>
    <row r="64" spans="1:11" x14ac:dyDescent="0.25">
      <c r="A64" s="26"/>
      <c r="B64" s="30"/>
      <c r="C64" s="31">
        <f>COUNTA(B64)</f>
        <v>0</v>
      </c>
      <c r="D64" s="29" t="s">
        <v>17</v>
      </c>
      <c r="E64" s="29" t="s">
        <v>12</v>
      </c>
      <c r="F64" s="26" t="s">
        <v>129</v>
      </c>
      <c r="G64" s="30"/>
      <c r="H64" s="31">
        <f>COUNTA(G64)</f>
        <v>0</v>
      </c>
      <c r="I64" s="29" t="s">
        <v>15</v>
      </c>
      <c r="J64" s="29" t="s">
        <v>12</v>
      </c>
      <c r="K64" s="26" t="s">
        <v>130</v>
      </c>
    </row>
    <row r="65" spans="1:12" x14ac:dyDescent="0.25">
      <c r="A65" s="26"/>
      <c r="B65" s="30"/>
      <c r="C65" s="31">
        <f>COUNTA(B65)</f>
        <v>0</v>
      </c>
      <c r="D65" s="29" t="s">
        <v>20</v>
      </c>
      <c r="E65" s="29" t="s">
        <v>12</v>
      </c>
      <c r="F65" s="26" t="s">
        <v>131</v>
      </c>
      <c r="G65" s="30"/>
      <c r="H65" s="31">
        <f>COUNTA(G65)</f>
        <v>0</v>
      </c>
      <c r="I65" s="29" t="s">
        <v>20</v>
      </c>
      <c r="J65" s="29" t="s">
        <v>12</v>
      </c>
      <c r="K65" s="26" t="s">
        <v>132</v>
      </c>
    </row>
    <row r="66" spans="1:12" x14ac:dyDescent="0.25">
      <c r="A66" s="26"/>
      <c r="B66" s="28" t="s">
        <v>133</v>
      </c>
      <c r="C66" s="28"/>
      <c r="D66" s="29"/>
      <c r="E66" s="29"/>
      <c r="F66" s="26"/>
      <c r="G66" s="26"/>
      <c r="H66" s="26"/>
      <c r="I66" s="29"/>
      <c r="J66" s="26"/>
      <c r="K66" s="26"/>
    </row>
    <row r="67" spans="1:12" x14ac:dyDescent="0.25">
      <c r="A67" s="26"/>
      <c r="B67" s="30"/>
      <c r="C67" s="31">
        <f>COUNTA(B67)</f>
        <v>0</v>
      </c>
      <c r="D67" s="29" t="s">
        <v>20</v>
      </c>
      <c r="E67" s="29" t="s">
        <v>12</v>
      </c>
      <c r="F67" s="26" t="s">
        <v>134</v>
      </c>
      <c r="G67" s="26"/>
      <c r="H67" s="26"/>
      <c r="I67" s="29"/>
      <c r="J67" s="26"/>
      <c r="K67" s="26"/>
    </row>
    <row r="68" spans="1:12" x14ac:dyDescent="0.25">
      <c r="A68" s="26"/>
      <c r="B68" s="30"/>
      <c r="C68" s="31">
        <f>COUNTA(B68)</f>
        <v>0</v>
      </c>
      <c r="D68" s="29" t="s">
        <v>15</v>
      </c>
      <c r="E68" s="29" t="s">
        <v>12</v>
      </c>
      <c r="F68" s="26" t="s">
        <v>135</v>
      </c>
      <c r="G68" s="26"/>
      <c r="H68" s="26"/>
      <c r="I68" s="29"/>
      <c r="J68" s="26"/>
      <c r="K68" s="26"/>
    </row>
    <row r="69" spans="1:12" x14ac:dyDescent="0.25">
      <c r="A69" s="26"/>
      <c r="B69" s="30"/>
      <c r="C69" s="31">
        <f>COUNTA(B69)</f>
        <v>0</v>
      </c>
      <c r="D69" s="29" t="s">
        <v>17</v>
      </c>
      <c r="E69" s="29" t="s">
        <v>12</v>
      </c>
      <c r="F69" s="26" t="s">
        <v>136</v>
      </c>
      <c r="G69" s="26"/>
      <c r="H69" s="26"/>
      <c r="I69" s="29"/>
      <c r="J69" s="26"/>
      <c r="K69" s="26"/>
    </row>
    <row r="70" spans="1:12" ht="18.75" x14ac:dyDescent="0.3">
      <c r="B70" s="30"/>
      <c r="C70" s="31">
        <f>COUNTA(B70)</f>
        <v>0</v>
      </c>
      <c r="D70" s="29" t="s">
        <v>11</v>
      </c>
      <c r="E70" s="29" t="s">
        <v>12</v>
      </c>
      <c r="F70" s="26" t="s">
        <v>137</v>
      </c>
      <c r="G70" s="26"/>
      <c r="K70" s="35" t="s">
        <v>138</v>
      </c>
    </row>
    <row r="71" spans="1:12" ht="18.75" x14ac:dyDescent="0.3">
      <c r="A71" s="17"/>
      <c r="B71" s="32"/>
      <c r="C71" s="32"/>
      <c r="D71" s="33"/>
      <c r="E71" s="33"/>
      <c r="F71" s="34"/>
      <c r="G71" s="34"/>
      <c r="H71" s="17"/>
      <c r="I71" s="18"/>
      <c r="J71" s="17"/>
      <c r="K71" s="35" t="s">
        <v>139</v>
      </c>
    </row>
    <row r="72" spans="1:12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</sheetData>
  <sheetProtection algorithmName="SHA-512" hashValue="ZSV+JOBj4fr62uSv5rVRt/SvdXFwwkpxWIcpnVT15oUG7/JtlGnoKMSNYlaokfCGADbt+XZaTmCwqgZQ+sTfLw==" saltValue="QUYWMPoXAR/ZQsMFiHd6fg==" spinCount="100000" sheet="1" selectLockedCells="1"/>
  <mergeCells count="4">
    <mergeCell ref="A4:K4"/>
    <mergeCell ref="D2:K2"/>
    <mergeCell ref="A2:B2"/>
    <mergeCell ref="A72:L72"/>
  </mergeCells>
  <hyperlinks>
    <hyperlink ref="K70" location="'Pref. cerebral'!A1" display="Ver resultados" xr:uid="{00000000-0004-0000-0100-000000000000}"/>
    <hyperlink ref="K71" location="'Perfil comportamental'!A1" display="Ver perfil comportamental" xr:uid="{00000000-0004-0000-0100-000001000000}"/>
    <hyperlink ref="A2" location="Menu!A1" display="&gt;&gt;&gt;&gt;" xr:uid="{00000000-0004-0000-0100-000002000000}"/>
  </hyperlinks>
  <pageMargins left="0.25" right="0.25" top="0.75" bottom="0.75" header="0.3" footer="0.3"/>
  <pageSetup paperSize="9" scale="86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showGridLines="0" showRowColHeaders="0" topLeftCell="A14" zoomScale="70" zoomScaleNormal="70" workbookViewId="0">
      <selection activeCell="K2" sqref="K2"/>
    </sheetView>
  </sheetViews>
  <sheetFormatPr defaultColWidth="0" defaultRowHeight="18.75" zeroHeight="1" x14ac:dyDescent="0.3"/>
  <cols>
    <col min="1" max="1" width="3.42578125" style="3" customWidth="1"/>
    <col min="2" max="2" width="6.140625" style="6" hidden="1" customWidth="1"/>
    <col min="3" max="4" width="9.140625" style="3" hidden="1" customWidth="1"/>
    <col min="5" max="5" width="4.85546875" style="2" hidden="1" customWidth="1"/>
    <col min="6" max="6" width="6" style="3" customWidth="1"/>
    <col min="7" max="7" width="3" style="3" customWidth="1"/>
    <col min="8" max="8" width="47.140625" style="3" customWidth="1"/>
    <col min="9" max="9" width="18.5703125" style="3" customWidth="1"/>
    <col min="10" max="12" width="9.140625" style="3" customWidth="1"/>
    <col min="13" max="16384" width="0" style="1" hidden="1"/>
  </cols>
  <sheetData>
    <row r="1" spans="1:12" x14ac:dyDescent="0.3"/>
    <row r="2" spans="1:12" ht="21" x14ac:dyDescent="0.35">
      <c r="B2" s="20"/>
      <c r="C2" s="20"/>
      <c r="D2" s="20"/>
      <c r="E2" s="20"/>
      <c r="F2" s="59" t="s">
        <v>174</v>
      </c>
      <c r="G2" s="59"/>
      <c r="H2" s="59"/>
      <c r="I2" s="59"/>
      <c r="J2" s="59"/>
      <c r="K2" s="46" t="s">
        <v>6</v>
      </c>
      <c r="L2" s="46" t="s">
        <v>141</v>
      </c>
    </row>
    <row r="3" spans="1:12" x14ac:dyDescent="0.3"/>
    <row r="4" spans="1:12" s="3" customFormat="1" x14ac:dyDescent="0.3">
      <c r="B4" s="6"/>
      <c r="E4" s="2"/>
      <c r="F4" s="65" t="s">
        <v>1</v>
      </c>
      <c r="G4" s="65"/>
      <c r="H4" s="64">
        <f>Menu!C10</f>
        <v>0</v>
      </c>
      <c r="I4" s="64"/>
      <c r="J4" s="64"/>
      <c r="K4" s="28" t="s">
        <v>142</v>
      </c>
      <c r="L4" s="48">
        <f>'Pref. cerebral'!M4</f>
        <v>0</v>
      </c>
    </row>
    <row r="5" spans="1:12" ht="28.5" customHeight="1" x14ac:dyDescent="0.3">
      <c r="F5" s="19"/>
      <c r="G5" s="19"/>
      <c r="H5" s="19"/>
    </row>
    <row r="6" spans="1:12" ht="15.75" x14ac:dyDescent="0.25">
      <c r="B6" s="23" t="s">
        <v>11</v>
      </c>
      <c r="C6" s="3">
        <f>SUMIF(Questionário!$D:$D,'Perfil comportamental'!B6,Questionário!$C:$C)</f>
        <v>0</v>
      </c>
      <c r="D6" s="3">
        <f>SUMIF(Questionário!$I:$I,'Perfil comportamental'!B6,Questionário!$H:$H)</f>
        <v>0</v>
      </c>
      <c r="E6" s="2">
        <f>SUM(C6:D6)</f>
        <v>0</v>
      </c>
      <c r="F6" s="19">
        <f>E6*4</f>
        <v>0</v>
      </c>
      <c r="G6" s="19" t="s">
        <v>175</v>
      </c>
      <c r="H6" s="19" t="s">
        <v>176</v>
      </c>
    </row>
    <row r="7" spans="1:12" ht="15.75" x14ac:dyDescent="0.25">
      <c r="B7" s="23" t="s">
        <v>15</v>
      </c>
      <c r="C7" s="3">
        <f>SUMIF(Questionário!$D:$D,'Perfil comportamental'!B7,Questionário!$C:$C)</f>
        <v>0</v>
      </c>
      <c r="D7" s="3">
        <f>SUMIF(Questionário!$I:$I,'Perfil comportamental'!B7,Questionário!$H:$H)</f>
        <v>0</v>
      </c>
      <c r="E7" s="2">
        <f>SUM(C7:D7)</f>
        <v>0</v>
      </c>
      <c r="F7" s="19">
        <f>E7*4</f>
        <v>0</v>
      </c>
      <c r="G7" s="19" t="s">
        <v>175</v>
      </c>
      <c r="H7" s="19" t="s">
        <v>177</v>
      </c>
    </row>
    <row r="8" spans="1:12" ht="15.75" x14ac:dyDescent="0.25">
      <c r="B8" s="23" t="s">
        <v>20</v>
      </c>
      <c r="C8" s="3">
        <f>SUMIF(Questionário!$D:$D,'Perfil comportamental'!B8,Questionário!$C:$C)</f>
        <v>0</v>
      </c>
      <c r="D8" s="3">
        <f>SUMIF(Questionário!$I:$I,'Perfil comportamental'!B8,Questionário!$H:$H)</f>
        <v>0</v>
      </c>
      <c r="E8" s="2">
        <f>SUM(C8:D8)</f>
        <v>0</v>
      </c>
      <c r="F8" s="19">
        <f>E8*4</f>
        <v>0</v>
      </c>
      <c r="G8" s="19" t="s">
        <v>175</v>
      </c>
      <c r="H8" s="19" t="s">
        <v>178</v>
      </c>
    </row>
    <row r="9" spans="1:12" ht="15.75" x14ac:dyDescent="0.25">
      <c r="B9" s="23" t="s">
        <v>17</v>
      </c>
      <c r="C9" s="3">
        <f>SUMIF(Questionário!$D:$D,'Perfil comportamental'!B9,Questionário!$C:$C)</f>
        <v>0</v>
      </c>
      <c r="D9" s="3">
        <f>SUMIF(Questionário!$I:$I,'Perfil comportamental'!B9,Questionário!$H:$H)</f>
        <v>0</v>
      </c>
      <c r="E9" s="2">
        <f>SUM(C9:D9)</f>
        <v>0</v>
      </c>
      <c r="F9" s="19">
        <f>E9*4</f>
        <v>0</v>
      </c>
      <c r="G9" s="19" t="s">
        <v>175</v>
      </c>
      <c r="H9" s="19" t="s">
        <v>179</v>
      </c>
    </row>
    <row r="10" spans="1:12" hidden="1" x14ac:dyDescent="0.3">
      <c r="C10" s="3">
        <f>SUM(C6:C9)</f>
        <v>0</v>
      </c>
      <c r="D10" s="3">
        <f>SUM(D6:D9)</f>
        <v>0</v>
      </c>
      <c r="E10" s="16">
        <f>SUM(E6:E9)</f>
        <v>0</v>
      </c>
      <c r="F10" s="5">
        <f>SUM(F6:F9)</f>
        <v>0</v>
      </c>
      <c r="G10" s="5" t="s">
        <v>175</v>
      </c>
    </row>
    <row r="11" spans="1:12" ht="17.25" customHeight="1" x14ac:dyDescent="0.3"/>
    <row r="12" spans="1:12" s="8" customFormat="1" hidden="1" x14ac:dyDescent="0.3">
      <c r="A12" s="3"/>
      <c r="B12" s="6"/>
      <c r="C12" s="3"/>
      <c r="D12" s="3"/>
      <c r="E12" s="2"/>
      <c r="F12" s="3"/>
      <c r="G12" s="3"/>
      <c r="H12" s="3"/>
      <c r="I12" s="24"/>
      <c r="J12" s="3"/>
      <c r="K12" s="3"/>
      <c r="L12" s="3"/>
    </row>
    <row r="13" spans="1:12" s="8" customFormat="1" hidden="1" x14ac:dyDescent="0.3">
      <c r="A13" s="3"/>
      <c r="B13" s="6"/>
      <c r="C13" s="3"/>
      <c r="D13" s="3"/>
      <c r="E13" s="2"/>
      <c r="F13" s="3"/>
      <c r="G13" s="3"/>
      <c r="H13" s="3"/>
      <c r="I13" s="3"/>
      <c r="J13" s="3"/>
      <c r="K13" s="3"/>
      <c r="L13" s="3"/>
    </row>
    <row r="14" spans="1:12" s="8" customFormat="1" x14ac:dyDescent="0.3">
      <c r="A14" s="3"/>
      <c r="B14" s="6"/>
      <c r="C14" s="3"/>
      <c r="D14" s="3"/>
      <c r="E14" s="2"/>
      <c r="F14" s="3"/>
      <c r="G14" s="3"/>
      <c r="H14" s="3"/>
      <c r="I14" s="3"/>
      <c r="J14" s="3"/>
      <c r="K14" s="3"/>
      <c r="L14" s="3"/>
    </row>
    <row r="15" spans="1:12" s="8" customFormat="1" x14ac:dyDescent="0.3">
      <c r="A15" s="3"/>
      <c r="B15" s="6"/>
      <c r="C15" s="3"/>
      <c r="D15" s="3"/>
      <c r="E15" s="2"/>
      <c r="F15" s="3"/>
      <c r="G15" s="3"/>
      <c r="H15" s="3"/>
      <c r="I15" s="3"/>
      <c r="J15" s="3"/>
      <c r="K15" s="3"/>
      <c r="L15" s="3"/>
    </row>
    <row r="16" spans="1:12" s="8" customFormat="1" x14ac:dyDescent="0.3">
      <c r="A16" s="3"/>
      <c r="B16" s="6"/>
      <c r="C16" s="3"/>
      <c r="D16" s="3"/>
      <c r="E16" s="2"/>
      <c r="F16" s="3"/>
      <c r="G16" s="3"/>
      <c r="H16" s="3"/>
      <c r="I16" s="3"/>
      <c r="J16" s="3"/>
      <c r="K16" s="3"/>
      <c r="L16" s="3"/>
    </row>
    <row r="17" spans="1:12" s="8" customFormat="1" x14ac:dyDescent="0.3">
      <c r="A17" s="3"/>
      <c r="B17" s="6"/>
      <c r="C17" s="3"/>
      <c r="D17" s="3"/>
      <c r="E17" s="2"/>
      <c r="F17" s="3"/>
      <c r="G17" s="3"/>
      <c r="H17" s="3"/>
      <c r="I17" s="3"/>
      <c r="J17" s="3"/>
      <c r="K17" s="3"/>
      <c r="L17" s="3"/>
    </row>
    <row r="18" spans="1:12" s="8" customFormat="1" x14ac:dyDescent="0.3">
      <c r="A18" s="3"/>
      <c r="B18" s="6"/>
      <c r="C18" s="3"/>
      <c r="D18" s="3"/>
      <c r="E18" s="2"/>
      <c r="F18" s="3"/>
      <c r="G18" s="3"/>
      <c r="H18" s="3"/>
      <c r="I18" s="3"/>
      <c r="J18" s="3"/>
      <c r="K18" s="3"/>
      <c r="L18" s="3"/>
    </row>
    <row r="19" spans="1:12" s="8" customFormat="1" x14ac:dyDescent="0.3">
      <c r="A19" s="3"/>
      <c r="B19" s="6"/>
      <c r="C19" s="3"/>
      <c r="D19" s="3"/>
      <c r="E19" s="2"/>
      <c r="F19" s="3"/>
      <c r="G19" s="3"/>
      <c r="H19" s="3"/>
      <c r="I19" s="3"/>
      <c r="J19" s="3"/>
      <c r="K19" s="3"/>
      <c r="L19" s="3"/>
    </row>
    <row r="20" spans="1:12" s="8" customFormat="1" x14ac:dyDescent="0.3">
      <c r="A20" s="3"/>
      <c r="B20" s="6"/>
      <c r="C20" s="3"/>
      <c r="D20" s="3"/>
      <c r="E20" s="2"/>
      <c r="F20" s="3"/>
      <c r="G20" s="3"/>
      <c r="H20" s="3"/>
      <c r="I20" s="3"/>
      <c r="J20" s="3"/>
      <c r="K20" s="3"/>
      <c r="L20" s="3"/>
    </row>
    <row r="21" spans="1:12" s="8" customFormat="1" x14ac:dyDescent="0.3">
      <c r="A21" s="26"/>
      <c r="B21" s="36"/>
      <c r="C21" s="26"/>
      <c r="D21" s="26"/>
      <c r="E21" s="37"/>
      <c r="F21" s="26"/>
      <c r="G21" s="26"/>
      <c r="H21" s="26"/>
      <c r="I21" s="26"/>
      <c r="J21" s="26"/>
      <c r="K21" s="26"/>
      <c r="L21" s="26"/>
    </row>
    <row r="22" spans="1:12" x14ac:dyDescent="0.3">
      <c r="A22" s="26"/>
      <c r="B22" s="36"/>
      <c r="C22" s="26"/>
      <c r="D22" s="26"/>
      <c r="E22" s="37"/>
      <c r="F22" s="28" t="s">
        <v>180</v>
      </c>
      <c r="G22" s="26"/>
      <c r="H22" s="26"/>
      <c r="I22" s="26"/>
      <c r="J22" s="26"/>
      <c r="K22" s="26"/>
      <c r="L22" s="26"/>
    </row>
    <row r="23" spans="1:12" x14ac:dyDescent="0.3">
      <c r="A23" s="26"/>
      <c r="B23" s="36"/>
      <c r="C23" s="26"/>
      <c r="D23" s="26"/>
      <c r="E23" s="37"/>
      <c r="F23" s="26">
        <f>MAX(Informações1!C:C)</f>
        <v>0</v>
      </c>
      <c r="G23" s="64" t="str">
        <f>VLOOKUP(F23,Informações1!C:J,3,FALSE)</f>
        <v>Fazer diferente (Idealização)</v>
      </c>
      <c r="H23" s="64"/>
      <c r="I23" s="38"/>
      <c r="J23" s="38"/>
      <c r="K23" s="38"/>
      <c r="L23" s="38"/>
    </row>
    <row r="24" spans="1:12" x14ac:dyDescent="0.3">
      <c r="A24" s="26"/>
      <c r="B24" s="36"/>
      <c r="C24" s="26"/>
      <c r="D24" s="26"/>
      <c r="E24" s="37"/>
      <c r="F24" s="26">
        <f>LARGE(Informações1!C:C,2)</f>
        <v>0</v>
      </c>
      <c r="G24" s="64" t="str">
        <f>IF(F23=F24,(VLOOKUP(F24,Informações2!C:J,3,FALSE)),(VLOOKUP(F24,Informações1!C:J,3,FALSE)))</f>
        <v>Fazer rápido (Atitude/ação)</v>
      </c>
      <c r="H24" s="64"/>
      <c r="I24" s="26"/>
      <c r="J24" s="26"/>
      <c r="K24" s="26"/>
      <c r="L24" s="26"/>
    </row>
    <row r="25" spans="1:12" x14ac:dyDescent="0.3">
      <c r="A25" s="26"/>
      <c r="B25" s="36"/>
      <c r="C25" s="26"/>
      <c r="D25" s="26"/>
      <c r="E25" s="37"/>
      <c r="F25" s="28" t="s">
        <v>181</v>
      </c>
      <c r="G25" s="26"/>
      <c r="H25" s="26"/>
      <c r="I25" s="26"/>
      <c r="J25" s="26"/>
      <c r="K25" s="26"/>
      <c r="L25" s="26"/>
    </row>
    <row r="26" spans="1:12" x14ac:dyDescent="0.3">
      <c r="A26" s="26"/>
      <c r="B26" s="36"/>
      <c r="C26" s="26"/>
      <c r="D26" s="26"/>
      <c r="E26" s="37"/>
      <c r="F26" s="39"/>
      <c r="G26" s="62" t="str">
        <f>VLOOKUP(F23,Informações1!C:J,4,FALSE)</f>
        <v>Criativo, intuitivo, foco no futuro, distraído, curioso, informal e flexível.</v>
      </c>
      <c r="H26" s="62"/>
      <c r="I26" s="62"/>
      <c r="J26" s="62"/>
      <c r="K26" s="62"/>
      <c r="L26" s="62"/>
    </row>
    <row r="27" spans="1:12" x14ac:dyDescent="0.3">
      <c r="A27" s="26"/>
      <c r="B27" s="36"/>
      <c r="C27" s="26"/>
      <c r="D27" s="26"/>
      <c r="E27" s="37"/>
      <c r="F27" s="39"/>
      <c r="G27" s="62" t="str">
        <f>IF(F23=F24,(VLOOKUP(F24,Informações2!C:J,4,FALSE)),(VLOOKUP(F24,Informações1!C:J,4,FALSE)))</f>
        <v>Senso de urgência, iniciativa, prático, impulsivo, vencer desafios, aqui e agora, auto suficiente, não delegar.</v>
      </c>
      <c r="H27" s="62"/>
      <c r="I27" s="62"/>
      <c r="J27" s="62"/>
      <c r="K27" s="62"/>
      <c r="L27" s="62"/>
    </row>
    <row r="28" spans="1:12" x14ac:dyDescent="0.3">
      <c r="A28" s="26"/>
      <c r="B28" s="36"/>
      <c r="C28" s="26"/>
      <c r="D28" s="26"/>
      <c r="E28" s="37"/>
      <c r="F28" s="28" t="s">
        <v>182</v>
      </c>
      <c r="G28" s="26"/>
      <c r="H28" s="26"/>
      <c r="I28" s="26"/>
      <c r="J28" s="26"/>
      <c r="K28" s="26"/>
      <c r="L28" s="26"/>
    </row>
    <row r="29" spans="1:12" ht="26.25" customHeight="1" x14ac:dyDescent="0.3">
      <c r="A29" s="26"/>
      <c r="B29" s="36"/>
      <c r="C29" s="26"/>
      <c r="D29" s="26"/>
      <c r="E29" s="37"/>
      <c r="F29" s="40"/>
      <c r="G29" s="63" t="str">
        <f>VLOOKUP(F23,Informações1!C:J,5,FALSE)</f>
        <v>Idealização, Provoca mudanças, antecipa o futuro, criatividade.</v>
      </c>
      <c r="H29" s="63"/>
      <c r="I29" s="63"/>
      <c r="J29" s="63"/>
      <c r="K29" s="63"/>
      <c r="L29" s="63"/>
    </row>
    <row r="30" spans="1:12" ht="42" customHeight="1" x14ac:dyDescent="0.3">
      <c r="A30" s="26"/>
      <c r="B30" s="36"/>
      <c r="C30" s="26"/>
      <c r="D30" s="26"/>
      <c r="E30" s="37"/>
      <c r="F30" s="40"/>
      <c r="G30" s="63" t="str">
        <f>IF(F23=F24,(VLOOKUP(F24,Informações2!C:J,5,FALSE)),(VLOOKUP(F24,Informações1!C:J,5,FALSE)))</f>
        <v>Ação, Fazer que ocorra, parar com a burocracia, motivação.</v>
      </c>
      <c r="H30" s="63"/>
      <c r="I30" s="63"/>
      <c r="J30" s="63"/>
      <c r="K30" s="63"/>
      <c r="L30" s="63"/>
    </row>
    <row r="31" spans="1:12" x14ac:dyDescent="0.3">
      <c r="A31" s="26"/>
      <c r="B31" s="36"/>
      <c r="C31" s="26"/>
      <c r="D31" s="26"/>
      <c r="E31" s="37"/>
      <c r="F31" s="28" t="s">
        <v>183</v>
      </c>
      <c r="G31" s="26"/>
      <c r="H31" s="26"/>
      <c r="I31" s="26"/>
      <c r="J31" s="26"/>
      <c r="K31" s="26"/>
      <c r="L31" s="26"/>
    </row>
    <row r="32" spans="1:12" ht="47.25" customHeight="1" x14ac:dyDescent="0.3">
      <c r="A32" s="26"/>
      <c r="B32" s="36"/>
      <c r="C32" s="26"/>
      <c r="D32" s="26"/>
      <c r="E32" s="37"/>
      <c r="F32" s="41"/>
      <c r="G32" s="62" t="str">
        <f>VLOOKUP(F23,Informações1!C:J,6,FALSE)</f>
        <v>Falta de atenção no presente, impaciência e rebeldia, defender o novo pelo novo, trabalho em equipe, verbalização.</v>
      </c>
      <c r="H32" s="62"/>
      <c r="I32" s="62"/>
      <c r="J32" s="62"/>
      <c r="K32" s="62"/>
      <c r="L32" s="62"/>
    </row>
    <row r="33" spans="1:12" ht="51.75" customHeight="1" x14ac:dyDescent="0.3">
      <c r="A33" s="26"/>
      <c r="B33" s="36"/>
      <c r="C33" s="26"/>
      <c r="D33" s="26"/>
      <c r="E33" s="37"/>
      <c r="F33" s="41"/>
      <c r="G33" s="62" t="str">
        <f>IF(F23=F24,(VLOOKUP(F24,Informações2!C:J,6,FALSE)),(VLOOKUP(F24,Informações1!C:J,6,FALSE)))</f>
        <v>Socialmente um desastre, faz daforma mais fácil, relacionamento complicado. Precisa melhorar a paciência, atenção às pessoas, humildade, consideração, trabalhar coletivamente, Ouvir mais.</v>
      </c>
      <c r="H33" s="62"/>
      <c r="I33" s="62"/>
      <c r="J33" s="62"/>
      <c r="K33" s="62"/>
      <c r="L33" s="62"/>
    </row>
    <row r="34" spans="1:12" x14ac:dyDescent="0.3">
      <c r="A34" s="26"/>
      <c r="B34" s="36"/>
      <c r="C34" s="26"/>
      <c r="D34" s="26"/>
      <c r="E34" s="37"/>
      <c r="F34" s="28" t="s">
        <v>184</v>
      </c>
      <c r="G34" s="26"/>
      <c r="H34" s="26"/>
      <c r="I34" s="26"/>
      <c r="J34" s="26"/>
      <c r="K34" s="26"/>
      <c r="L34" s="26"/>
    </row>
    <row r="35" spans="1:12" ht="37.5" customHeight="1" x14ac:dyDescent="0.3">
      <c r="A35" s="26"/>
      <c r="B35" s="36"/>
      <c r="C35" s="26"/>
      <c r="D35" s="26"/>
      <c r="E35" s="37"/>
      <c r="F35" s="41"/>
      <c r="G35" s="63" t="str">
        <f>VLOOKUP(F23,Informações1!C:J,7,FALSE)</f>
        <v>Liberdade de expressão, Ausência de controle rígido, oportunidade para delegar.</v>
      </c>
      <c r="H35" s="63"/>
      <c r="I35" s="63"/>
      <c r="J35" s="63"/>
      <c r="K35" s="63"/>
      <c r="L35" s="63"/>
    </row>
    <row r="36" spans="1:12" ht="48.75" customHeight="1" x14ac:dyDescent="0.3">
      <c r="A36" s="26"/>
      <c r="B36" s="36"/>
      <c r="C36" s="26"/>
      <c r="D36" s="26"/>
      <c r="E36" s="37"/>
      <c r="F36" s="41"/>
      <c r="G36" s="62" t="str">
        <f>IF(F23=F24,(VLOOKUP(F24,Informações2!C:J,7,FALSE)),(VLOOKUP(F24,Informações1!C:J,7,FALSE)))</f>
        <v>Liberdade para agir individualmente, controle das proprias atividades, resolver os problemas do seu jeito, competição, variedade de atividades, não ter que repetir tarefas.</v>
      </c>
      <c r="H36" s="62"/>
      <c r="I36" s="62"/>
      <c r="J36" s="62"/>
      <c r="K36" s="62"/>
      <c r="L36" s="62"/>
    </row>
    <row r="37" spans="1:12" x14ac:dyDescent="0.3">
      <c r="A37" s="26"/>
      <c r="B37" s="36"/>
      <c r="C37" s="26"/>
      <c r="D37" s="26"/>
      <c r="E37" s="37"/>
      <c r="F37" s="28" t="s">
        <v>185</v>
      </c>
      <c r="G37" s="26"/>
      <c r="H37" s="26"/>
      <c r="I37" s="26"/>
      <c r="J37" s="26"/>
      <c r="K37" s="26"/>
      <c r="L37" s="26"/>
    </row>
    <row r="38" spans="1:12" x14ac:dyDescent="0.3">
      <c r="A38" s="26"/>
      <c r="B38" s="36"/>
      <c r="C38" s="26"/>
      <c r="D38" s="26"/>
      <c r="E38" s="37"/>
      <c r="F38" s="26"/>
      <c r="G38" s="64" t="str">
        <f>VLOOKUP(F23,Informações1!C:J,8,FALSE)</f>
        <v>Criatividade e liberdade (inspirar idéias)</v>
      </c>
      <c r="H38" s="64"/>
      <c r="I38" s="64"/>
      <c r="J38" s="64"/>
      <c r="K38" s="64"/>
      <c r="L38" s="64"/>
    </row>
    <row r="39" spans="1:12" x14ac:dyDescent="0.3">
      <c r="A39" s="26"/>
      <c r="B39" s="36"/>
      <c r="C39" s="26"/>
      <c r="D39" s="26"/>
      <c r="E39" s="37"/>
      <c r="F39" s="26"/>
      <c r="G39" s="64" t="str">
        <f>IF(F23=F24,(VLOOKUP(F24,Informações2!C:J,8,FALSE)),(VLOOKUP(F24,Informações1!C:J,8,FALSE)))</f>
        <v>Resultado</v>
      </c>
      <c r="H39" s="64"/>
      <c r="I39" s="64"/>
      <c r="J39" s="64"/>
      <c r="K39" s="64"/>
      <c r="L39" s="64"/>
    </row>
    <row r="40" spans="1:12" s="22" customFormat="1" x14ac:dyDescent="0.3">
      <c r="A40" s="34"/>
      <c r="B40" s="42"/>
      <c r="C40" s="34"/>
      <c r="D40" s="34"/>
      <c r="E40" s="43"/>
      <c r="F40" s="34"/>
      <c r="G40" s="44"/>
      <c r="H40" s="44"/>
      <c r="I40" s="44"/>
      <c r="J40" s="44"/>
      <c r="K40" s="44"/>
      <c r="L40" s="44"/>
    </row>
    <row r="41" spans="1:12" ht="18.75" customHeight="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hidden="1" x14ac:dyDescent="0.3">
      <c r="G42" s="66"/>
      <c r="H42" s="66"/>
      <c r="I42" s="66"/>
      <c r="J42" s="66"/>
      <c r="K42" s="66"/>
      <c r="L42" s="66"/>
    </row>
  </sheetData>
  <sheetProtection algorithmName="SHA-512" hashValue="OC04Swg/SjS+SWXKu72nMPApUjaTS8RgR6UjuI6YW8n8k/vSz7crwzT28S9bXvwzXBtYm1l/2kGSTjT5YCh/NQ==" saltValue="L6xnBTMKRMDOC/9gtmcQgA==" spinCount="100000" sheet="1" selectLockedCells="1"/>
  <mergeCells count="17">
    <mergeCell ref="G42:L42"/>
    <mergeCell ref="G39:L39"/>
    <mergeCell ref="G33:L33"/>
    <mergeCell ref="A41:L41"/>
    <mergeCell ref="G38:L38"/>
    <mergeCell ref="G35:L35"/>
    <mergeCell ref="G36:L36"/>
    <mergeCell ref="G27:L27"/>
    <mergeCell ref="G29:L29"/>
    <mergeCell ref="G30:L30"/>
    <mergeCell ref="G32:L32"/>
    <mergeCell ref="F2:J2"/>
    <mergeCell ref="G26:L26"/>
    <mergeCell ref="G23:H23"/>
    <mergeCell ref="G24:H24"/>
    <mergeCell ref="F4:G4"/>
    <mergeCell ref="H4:J4"/>
  </mergeCells>
  <hyperlinks>
    <hyperlink ref="L2" location="Menu!A1" display="&gt;&gt;&gt;&gt;" xr:uid="{00000000-0004-0000-0300-000000000000}"/>
    <hyperlink ref="K2" location="'Pref. cerebral'!A1" display="&lt;&lt;&lt;&lt;" xr:uid="{00000000-0004-0000-0300-000001000000}"/>
  </hyperlink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9"/>
  <sheetViews>
    <sheetView showGridLines="0" showRowColHeaders="0" topLeftCell="A23" zoomScale="70" zoomScaleNormal="70" zoomScaleSheetLayoutView="90" workbookViewId="0">
      <selection activeCell="L2" sqref="L2"/>
    </sheetView>
  </sheetViews>
  <sheetFormatPr defaultColWidth="0" defaultRowHeight="15" zeroHeight="1" x14ac:dyDescent="0.25"/>
  <cols>
    <col min="1" max="1" width="3" style="1" customWidth="1"/>
    <col min="2" max="2" width="9.140625" style="1" customWidth="1"/>
    <col min="3" max="3" width="3.85546875" style="1" customWidth="1"/>
    <col min="4" max="4" width="9.140625" style="1" customWidth="1"/>
    <col min="5" max="5" width="21.42578125" style="1" bestFit="1" customWidth="1"/>
    <col min="6" max="11" width="9.7109375" style="1" customWidth="1"/>
    <col min="12" max="12" width="12" style="1" customWidth="1"/>
    <col min="13" max="13" width="17.28515625" style="4" customWidth="1"/>
    <col min="14" max="15" width="9.7109375" style="1" hidden="1" customWidth="1"/>
    <col min="16" max="16384" width="0" style="1" hidden="1"/>
  </cols>
  <sheetData>
    <row r="1" spans="2:13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4"/>
    </row>
    <row r="2" spans="2:13" ht="21" x14ac:dyDescent="0.35">
      <c r="B2" s="68" t="s">
        <v>140</v>
      </c>
      <c r="C2" s="68"/>
      <c r="D2" s="68"/>
      <c r="E2" s="68"/>
      <c r="F2" s="68"/>
      <c r="G2" s="68"/>
      <c r="H2" s="68"/>
      <c r="I2" s="68"/>
      <c r="J2" s="68"/>
      <c r="K2" s="68"/>
      <c r="L2" s="45" t="s">
        <v>6</v>
      </c>
      <c r="M2" s="46" t="s">
        <v>141</v>
      </c>
    </row>
    <row r="3" spans="2:13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47"/>
    </row>
    <row r="4" spans="2:13" x14ac:dyDescent="0.25">
      <c r="B4" s="28" t="s">
        <v>1</v>
      </c>
      <c r="C4" s="64">
        <f>Menu!C10</f>
        <v>0</v>
      </c>
      <c r="D4" s="64"/>
      <c r="E4" s="64"/>
      <c r="F4" s="64"/>
      <c r="G4" s="64"/>
      <c r="H4" s="64"/>
      <c r="I4" s="64"/>
      <c r="J4" s="64"/>
      <c r="K4" s="64"/>
      <c r="L4" s="28" t="s">
        <v>142</v>
      </c>
      <c r="M4" s="48">
        <f>Menu!J10</f>
        <v>0</v>
      </c>
    </row>
    <row r="5" spans="2:13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47"/>
    </row>
    <row r="6" spans="2:13" ht="18.75" x14ac:dyDescent="0.3">
      <c r="B6" s="49" t="s">
        <v>143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47"/>
    </row>
    <row r="7" spans="2:13" s="8" customFormat="1" ht="18.75" x14ac:dyDescent="0.3">
      <c r="B7" s="49"/>
      <c r="C7" s="26"/>
      <c r="D7" s="26"/>
      <c r="E7" s="26"/>
      <c r="F7" s="26"/>
      <c r="G7" s="26"/>
      <c r="H7" s="26"/>
      <c r="I7" s="26"/>
      <c r="J7" s="26"/>
      <c r="K7" s="26"/>
      <c r="L7" s="26"/>
      <c r="M7" s="47"/>
    </row>
    <row r="8" spans="2:13" x14ac:dyDescent="0.25">
      <c r="B8" s="26"/>
      <c r="C8" s="26"/>
      <c r="D8" s="26"/>
      <c r="E8" s="37" t="s">
        <v>144</v>
      </c>
      <c r="F8" s="26">
        <f>'Perfil comportamental'!E9+'Perfil comportamental'!E6</f>
        <v>0</v>
      </c>
      <c r="G8" s="50" t="e">
        <f>F8/F$16</f>
        <v>#DIV/0!</v>
      </c>
      <c r="H8" s="26"/>
      <c r="I8" s="26"/>
      <c r="J8" s="26"/>
      <c r="K8" s="26"/>
      <c r="L8" s="26"/>
      <c r="M8" s="47"/>
    </row>
    <row r="9" spans="2:13" hidden="1" x14ac:dyDescent="0.25">
      <c r="B9" s="26"/>
      <c r="C9" s="26"/>
      <c r="D9" s="26"/>
      <c r="E9" s="37"/>
      <c r="F9" s="26">
        <f>F8</f>
        <v>0</v>
      </c>
      <c r="G9" s="50" t="e">
        <f t="shared" ref="G9:G14" si="0">F9/F$16</f>
        <v>#DIV/0!</v>
      </c>
      <c r="H9" s="26"/>
      <c r="I9" s="26"/>
      <c r="J9" s="26"/>
      <c r="K9" s="26"/>
      <c r="L9" s="26"/>
      <c r="M9" s="47"/>
    </row>
    <row r="10" spans="2:13" x14ac:dyDescent="0.25">
      <c r="B10" s="26"/>
      <c r="C10" s="26"/>
      <c r="D10" s="26"/>
      <c r="E10" s="37" t="s">
        <v>145</v>
      </c>
      <c r="F10" s="26">
        <f>'Perfil comportamental'!E6+'Perfil comportamental'!E7</f>
        <v>0</v>
      </c>
      <c r="G10" s="50" t="e">
        <f t="shared" si="0"/>
        <v>#DIV/0!</v>
      </c>
      <c r="H10" s="26"/>
      <c r="I10" s="26"/>
      <c r="J10" s="26"/>
      <c r="K10" s="26"/>
      <c r="L10" s="26"/>
      <c r="M10" s="47"/>
    </row>
    <row r="11" spans="2:13" hidden="1" x14ac:dyDescent="0.25">
      <c r="B11" s="26"/>
      <c r="C11" s="26"/>
      <c r="D11" s="26"/>
      <c r="E11" s="37"/>
      <c r="F11" s="26">
        <f>F10</f>
        <v>0</v>
      </c>
      <c r="G11" s="50" t="e">
        <f t="shared" si="0"/>
        <v>#DIV/0!</v>
      </c>
      <c r="H11" s="26"/>
      <c r="I11" s="26"/>
      <c r="J11" s="26"/>
      <c r="K11" s="26"/>
      <c r="L11" s="26"/>
      <c r="M11" s="47"/>
    </row>
    <row r="12" spans="2:13" x14ac:dyDescent="0.25">
      <c r="B12" s="26"/>
      <c r="C12" s="26"/>
      <c r="D12" s="26"/>
      <c r="E12" s="37" t="s">
        <v>146</v>
      </c>
      <c r="F12" s="26">
        <f>'Perfil comportamental'!E7+'Perfil comportamental'!E8</f>
        <v>0</v>
      </c>
      <c r="G12" s="50" t="e">
        <f t="shared" si="0"/>
        <v>#DIV/0!</v>
      </c>
      <c r="H12" s="26"/>
      <c r="I12" s="26"/>
      <c r="J12" s="26"/>
      <c r="K12" s="26"/>
      <c r="L12" s="26"/>
      <c r="M12" s="47"/>
    </row>
    <row r="13" spans="2:13" hidden="1" x14ac:dyDescent="0.25">
      <c r="B13" s="26"/>
      <c r="C13" s="26"/>
      <c r="D13" s="26"/>
      <c r="E13" s="37"/>
      <c r="F13" s="26">
        <f>F12</f>
        <v>0</v>
      </c>
      <c r="G13" s="50" t="e">
        <f t="shared" si="0"/>
        <v>#DIV/0!</v>
      </c>
      <c r="H13" s="26"/>
      <c r="I13" s="26"/>
      <c r="J13" s="26"/>
      <c r="K13" s="26"/>
      <c r="L13" s="26"/>
      <c r="M13" s="47"/>
    </row>
    <row r="14" spans="2:13" x14ac:dyDescent="0.25">
      <c r="B14" s="26"/>
      <c r="C14" s="26"/>
      <c r="D14" s="26"/>
      <c r="E14" s="37" t="s">
        <v>147</v>
      </c>
      <c r="F14" s="26">
        <f>'Perfil comportamental'!E9+'Perfil comportamental'!E8</f>
        <v>0</v>
      </c>
      <c r="G14" s="50" t="e">
        <f t="shared" si="0"/>
        <v>#DIV/0!</v>
      </c>
      <c r="H14" s="26"/>
      <c r="I14" s="26"/>
      <c r="J14" s="26"/>
      <c r="K14" s="26"/>
      <c r="L14" s="26"/>
      <c r="M14" s="47"/>
    </row>
    <row r="15" spans="2:13" hidden="1" x14ac:dyDescent="0.25">
      <c r="B15" s="26"/>
      <c r="C15" s="26"/>
      <c r="D15" s="26"/>
      <c r="E15" s="26"/>
      <c r="F15" s="26">
        <f>F14</f>
        <v>0</v>
      </c>
      <c r="G15" s="26"/>
      <c r="H15" s="26"/>
      <c r="I15" s="26"/>
      <c r="J15" s="26"/>
      <c r="K15" s="26"/>
      <c r="L15" s="26"/>
      <c r="M15" s="47"/>
    </row>
    <row r="16" spans="2:13" hidden="1" x14ac:dyDescent="0.25">
      <c r="B16" s="26"/>
      <c r="C16" s="26"/>
      <c r="D16" s="26"/>
      <c r="E16" s="26"/>
      <c r="F16" s="26">
        <f>F8+F10+F12+F14</f>
        <v>0</v>
      </c>
      <c r="G16" s="26"/>
      <c r="H16" s="26"/>
      <c r="I16" s="26"/>
      <c r="J16" s="26"/>
      <c r="K16" s="26"/>
      <c r="L16" s="26"/>
      <c r="M16" s="47"/>
    </row>
    <row r="17" spans="2:13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47"/>
    </row>
    <row r="18" spans="2:13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47"/>
    </row>
    <row r="19" spans="2:13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7"/>
    </row>
    <row r="20" spans="2:13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47"/>
    </row>
    <row r="21" spans="2:13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47"/>
    </row>
    <row r="22" spans="2:13" x14ac:dyDescent="0.25">
      <c r="B22" s="26"/>
      <c r="C22" s="26"/>
      <c r="D22" s="26"/>
      <c r="E22" s="26"/>
      <c r="F22" s="26"/>
      <c r="G22" s="67" t="e">
        <f>G8</f>
        <v>#DIV/0!</v>
      </c>
      <c r="H22" s="67"/>
      <c r="I22" s="26"/>
      <c r="J22" s="26"/>
      <c r="K22" s="26"/>
      <c r="L22" s="26"/>
      <c r="M22" s="47"/>
    </row>
    <row r="23" spans="2:13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47"/>
    </row>
    <row r="24" spans="2:13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47"/>
    </row>
    <row r="25" spans="2:13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47"/>
    </row>
    <row r="26" spans="2:13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47"/>
    </row>
    <row r="27" spans="2:13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47"/>
    </row>
    <row r="28" spans="2:13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47"/>
    </row>
    <row r="29" spans="2:13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47"/>
    </row>
    <row r="30" spans="2:13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47"/>
    </row>
    <row r="31" spans="2:13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47"/>
    </row>
    <row r="32" spans="2:13" x14ac:dyDescent="0.25">
      <c r="B32" s="26" t="s">
        <v>148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47" t="s">
        <v>149</v>
      </c>
    </row>
    <row r="33" spans="2:13" x14ac:dyDescent="0.25">
      <c r="B33" s="26" t="s">
        <v>150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47" t="s">
        <v>151</v>
      </c>
    </row>
    <row r="34" spans="2:13" x14ac:dyDescent="0.25">
      <c r="B34" s="26" t="s">
        <v>152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47" t="s">
        <v>153</v>
      </c>
    </row>
    <row r="35" spans="2:13" x14ac:dyDescent="0.25">
      <c r="B35" s="26" t="s">
        <v>154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47" t="s">
        <v>155</v>
      </c>
    </row>
    <row r="36" spans="2:13" x14ac:dyDescent="0.25">
      <c r="B36" s="26" t="s">
        <v>156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47" t="s">
        <v>157</v>
      </c>
    </row>
    <row r="37" spans="2:13" x14ac:dyDescent="0.25">
      <c r="B37" s="26" t="s">
        <v>158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47" t="s">
        <v>159</v>
      </c>
    </row>
    <row r="38" spans="2:13" x14ac:dyDescent="0.25">
      <c r="B38" s="26" t="s">
        <v>160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47" t="s">
        <v>161</v>
      </c>
    </row>
    <row r="39" spans="2:13" x14ac:dyDescent="0.25">
      <c r="B39" s="26" t="s">
        <v>162</v>
      </c>
      <c r="C39" s="26"/>
      <c r="D39" s="51" t="e">
        <f>G14</f>
        <v>#DIV/0!</v>
      </c>
      <c r="E39" s="26"/>
      <c r="F39" s="26"/>
      <c r="G39" s="26"/>
      <c r="H39" s="26"/>
      <c r="I39" s="26"/>
      <c r="J39" s="26"/>
      <c r="K39" s="26"/>
      <c r="L39" s="51" t="e">
        <f>G10</f>
        <v>#DIV/0!</v>
      </c>
      <c r="M39" s="47" t="s">
        <v>163</v>
      </c>
    </row>
    <row r="40" spans="2:13" x14ac:dyDescent="0.25">
      <c r="B40" s="26" t="s">
        <v>164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47" t="s">
        <v>165</v>
      </c>
    </row>
    <row r="41" spans="2:13" x14ac:dyDescent="0.25">
      <c r="B41" s="26" t="s">
        <v>166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47" t="s">
        <v>167</v>
      </c>
    </row>
    <row r="42" spans="2:13" x14ac:dyDescent="0.25">
      <c r="B42" s="26" t="s">
        <v>168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47" t="s">
        <v>169</v>
      </c>
    </row>
    <row r="43" spans="2:13" x14ac:dyDescent="0.25">
      <c r="B43" s="26" t="s">
        <v>170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47" t="s">
        <v>171</v>
      </c>
    </row>
    <row r="44" spans="2:13" x14ac:dyDescent="0.25">
      <c r="B44" s="26" t="s">
        <v>172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47" t="s">
        <v>173</v>
      </c>
    </row>
    <row r="45" spans="2:13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47"/>
    </row>
    <row r="46" spans="2:13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47"/>
    </row>
    <row r="47" spans="2:13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47"/>
    </row>
    <row r="48" spans="2:13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47"/>
    </row>
    <row r="49" spans="1:13" x14ac:dyDescent="0.25">
      <c r="A49" s="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47"/>
    </row>
    <row r="50" spans="1:13" x14ac:dyDescent="0.25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47"/>
    </row>
    <row r="51" spans="1:13" x14ac:dyDescent="0.25">
      <c r="A51" s="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47"/>
    </row>
    <row r="52" spans="1:13" x14ac:dyDescent="0.2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47"/>
    </row>
    <row r="53" spans="1:13" x14ac:dyDescent="0.25">
      <c r="A53" s="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47"/>
    </row>
    <row r="54" spans="1:13" x14ac:dyDescent="0.25">
      <c r="A54" s="8"/>
      <c r="B54" s="26"/>
      <c r="C54" s="26"/>
      <c r="D54" s="26"/>
      <c r="E54" s="26"/>
      <c r="F54" s="26"/>
      <c r="G54" s="67" t="e">
        <f>G12</f>
        <v>#DIV/0!</v>
      </c>
      <c r="H54" s="58"/>
      <c r="I54" s="26"/>
      <c r="J54" s="26"/>
      <c r="K54" s="26"/>
      <c r="L54" s="26"/>
      <c r="M54" s="47"/>
    </row>
    <row r="55" spans="1:13" x14ac:dyDescent="0.25">
      <c r="A55" s="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47"/>
    </row>
    <row r="56" spans="1:13" x14ac:dyDescent="0.25">
      <c r="A56" s="8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47"/>
    </row>
    <row r="57" spans="1:13" x14ac:dyDescent="0.25">
      <c r="A57" s="8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47"/>
    </row>
    <row r="58" spans="1:13" x14ac:dyDescent="0.25">
      <c r="A58" s="8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47"/>
    </row>
    <row r="59" spans="1:13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</sheetData>
  <sheetProtection algorithmName="SHA-512" hashValue="1CJa1L6dsVifwteS1nalx8qbr17GSebhBymsBlICgAXLMIaSx/7+7S7I6OALsNw0a2+hz427LVetCbVmHrKZRw==" saltValue="urxGMUIPP+Tw5DOsEEEmoQ==" spinCount="100000" sheet="1" selectLockedCells="1"/>
  <mergeCells count="5">
    <mergeCell ref="G22:H22"/>
    <mergeCell ref="G54:H54"/>
    <mergeCell ref="B2:K2"/>
    <mergeCell ref="C4:K4"/>
    <mergeCell ref="A59:M59"/>
  </mergeCells>
  <hyperlinks>
    <hyperlink ref="M2" location="'Perfil comportamental'!A1" display="&gt;&gt;&gt;&gt;" xr:uid="{00000000-0004-0000-0200-000000000000}"/>
    <hyperlink ref="L2" location="Questionário!A1" display="&lt;&lt;&lt;&lt;" xr:uid="{00000000-0004-0000-0200-000001000000}"/>
  </hyperlinks>
  <printOptions horizontalCentered="1"/>
  <pageMargins left="1" right="1" top="1" bottom="1" header="0.5" footer="0.5"/>
  <pageSetup paperSize="9" scale="59" orientation="portrait" r:id="rId1"/>
  <ignoredErrors>
    <ignoredError sqref="F10 F12 F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7"/>
  <sheetViews>
    <sheetView topLeftCell="D4" workbookViewId="0">
      <selection activeCell="H5" sqref="H5"/>
    </sheetView>
  </sheetViews>
  <sheetFormatPr defaultRowHeight="15" x14ac:dyDescent="0.25"/>
  <cols>
    <col min="1" max="1" width="9.140625" style="11"/>
    <col min="2" max="2" width="2.42578125" style="11" bestFit="1" customWidth="1"/>
    <col min="3" max="3" width="7.5703125" style="11" customWidth="1"/>
    <col min="4" max="4" width="8.140625" style="11" bestFit="1" customWidth="1"/>
    <col min="5" max="5" width="14.7109375" style="11" bestFit="1" customWidth="1"/>
    <col min="6" max="6" width="31.140625" style="11" customWidth="1"/>
    <col min="7" max="7" width="31.7109375" style="11" customWidth="1"/>
    <col min="8" max="8" width="39.7109375" style="11" customWidth="1"/>
    <col min="9" max="9" width="35.5703125" style="11" customWidth="1"/>
    <col min="10" max="10" width="24.5703125" style="11" customWidth="1"/>
    <col min="11" max="16384" width="9.140625" style="11"/>
  </cols>
  <sheetData>
    <row r="2" spans="2:10" x14ac:dyDescent="0.25">
      <c r="B2" s="9"/>
      <c r="C2" s="9"/>
      <c r="D2" s="10"/>
      <c r="E2" s="9" t="s">
        <v>186</v>
      </c>
      <c r="F2" s="9" t="s">
        <v>187</v>
      </c>
      <c r="G2" s="9" t="s">
        <v>182</v>
      </c>
      <c r="H2" s="9" t="s">
        <v>183</v>
      </c>
      <c r="I2" s="9" t="s">
        <v>184</v>
      </c>
      <c r="J2" s="9" t="s">
        <v>185</v>
      </c>
    </row>
    <row r="3" spans="2:10" ht="45" x14ac:dyDescent="0.25">
      <c r="B3" s="12" t="s">
        <v>11</v>
      </c>
      <c r="C3" s="12">
        <f>'Perfil comportamental'!F6</f>
        <v>0</v>
      </c>
      <c r="D3" s="13" t="s">
        <v>176</v>
      </c>
      <c r="E3" s="14" t="s">
        <v>188</v>
      </c>
      <c r="F3" s="14" t="s">
        <v>189</v>
      </c>
      <c r="G3" s="14" t="s">
        <v>190</v>
      </c>
      <c r="H3" s="14" t="s">
        <v>191</v>
      </c>
      <c r="I3" s="14" t="s">
        <v>192</v>
      </c>
      <c r="J3" s="14" t="s">
        <v>193</v>
      </c>
    </row>
    <row r="4" spans="2:10" ht="90" x14ac:dyDescent="0.25">
      <c r="B4" s="12" t="s">
        <v>15</v>
      </c>
      <c r="C4" s="12">
        <f>'Perfil comportamental'!F7</f>
        <v>0</v>
      </c>
      <c r="D4" s="13" t="s">
        <v>177</v>
      </c>
      <c r="E4" s="14" t="s">
        <v>194</v>
      </c>
      <c r="F4" s="14" t="s">
        <v>195</v>
      </c>
      <c r="G4" s="14" t="s">
        <v>196</v>
      </c>
      <c r="H4" s="14" t="s">
        <v>197</v>
      </c>
      <c r="I4" s="14" t="s">
        <v>198</v>
      </c>
      <c r="J4" s="14" t="s">
        <v>199</v>
      </c>
    </row>
    <row r="5" spans="2:10" ht="90" x14ac:dyDescent="0.25">
      <c r="B5" s="12" t="s">
        <v>17</v>
      </c>
      <c r="C5" s="12">
        <f>'Perfil comportamental'!F9</f>
        <v>0</v>
      </c>
      <c r="D5" s="13" t="s">
        <v>179</v>
      </c>
      <c r="E5" s="14" t="s">
        <v>200</v>
      </c>
      <c r="F5" s="14" t="s">
        <v>201</v>
      </c>
      <c r="G5" s="14" t="s">
        <v>202</v>
      </c>
      <c r="H5" s="14" t="s">
        <v>203</v>
      </c>
      <c r="I5" s="14" t="s">
        <v>204</v>
      </c>
      <c r="J5" s="14" t="s">
        <v>205</v>
      </c>
    </row>
    <row r="6" spans="2:10" ht="75" x14ac:dyDescent="0.25">
      <c r="B6" s="12" t="s">
        <v>20</v>
      </c>
      <c r="C6" s="12">
        <f>'Perfil comportamental'!F8</f>
        <v>0</v>
      </c>
      <c r="D6" s="13" t="s">
        <v>178</v>
      </c>
      <c r="E6" s="14" t="s">
        <v>206</v>
      </c>
      <c r="F6" s="14" t="s">
        <v>207</v>
      </c>
      <c r="G6" s="14" t="s">
        <v>208</v>
      </c>
      <c r="H6" s="14" t="s">
        <v>209</v>
      </c>
      <c r="I6" s="14" t="s">
        <v>210</v>
      </c>
      <c r="J6" s="14" t="s">
        <v>211</v>
      </c>
    </row>
    <row r="7" spans="2:10" x14ac:dyDescent="0.25">
      <c r="B7" s="15"/>
      <c r="C7" s="15"/>
      <c r="D7" s="15"/>
      <c r="E7" s="15"/>
      <c r="F7" s="15"/>
      <c r="G7" s="15"/>
      <c r="H7" s="15"/>
      <c r="I7" s="15"/>
      <c r="J7" s="1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7"/>
  <sheetViews>
    <sheetView workbookViewId="0">
      <selection activeCell="H5" sqref="H5"/>
    </sheetView>
  </sheetViews>
  <sheetFormatPr defaultRowHeight="15" x14ac:dyDescent="0.25"/>
  <cols>
    <col min="1" max="1" width="9.140625" style="11"/>
    <col min="2" max="2" width="2.42578125" style="11" bestFit="1" customWidth="1"/>
    <col min="3" max="3" width="7.5703125" style="11" customWidth="1"/>
    <col min="4" max="4" width="8.140625" style="11" bestFit="1" customWidth="1"/>
    <col min="5" max="5" width="14.7109375" style="11" bestFit="1" customWidth="1"/>
    <col min="6" max="6" width="31.140625" style="11" customWidth="1"/>
    <col min="7" max="7" width="31.7109375" style="11" customWidth="1"/>
    <col min="8" max="8" width="39.7109375" style="11" customWidth="1"/>
    <col min="9" max="9" width="35.5703125" style="11" customWidth="1"/>
    <col min="10" max="10" width="24.5703125" style="11" customWidth="1"/>
    <col min="11" max="16384" width="9.140625" style="11"/>
  </cols>
  <sheetData>
    <row r="2" spans="2:10" x14ac:dyDescent="0.25">
      <c r="B2" s="9"/>
      <c r="C2" s="9"/>
      <c r="D2" s="10"/>
      <c r="E2" s="9" t="s">
        <v>186</v>
      </c>
      <c r="F2" s="9" t="s">
        <v>187</v>
      </c>
      <c r="G2" s="9" t="s">
        <v>182</v>
      </c>
      <c r="H2" s="9" t="s">
        <v>183</v>
      </c>
      <c r="I2" s="9" t="s">
        <v>184</v>
      </c>
      <c r="J2" s="9" t="s">
        <v>185</v>
      </c>
    </row>
    <row r="3" spans="2:10" ht="75" x14ac:dyDescent="0.25">
      <c r="B3" s="12" t="str">
        <f>Informações1!B6</f>
        <v>A</v>
      </c>
      <c r="C3" s="12">
        <f>Informações1!C6</f>
        <v>0</v>
      </c>
      <c r="D3" s="12" t="str">
        <f>Informações1!D6</f>
        <v>Tubarão</v>
      </c>
      <c r="E3" s="12" t="str">
        <f>Informações1!E6</f>
        <v>Fazer rápido (Atitude/ação)</v>
      </c>
      <c r="F3" s="12" t="str">
        <f>Informações1!F6</f>
        <v>Senso de urgência, iniciativa, prático, impulsivo, vencer desafios, aqui e agora, auto suficiente, não delegar.</v>
      </c>
      <c r="G3" s="12" t="str">
        <f>Informações1!G6</f>
        <v>Ação, Fazer que ocorra, parar com a burocracia, motivação.</v>
      </c>
      <c r="H3" s="12" t="str">
        <f>Informações1!H6</f>
        <v>Socialmente um desastre, faz daforma mais fácil, relacionamento complicado. Precisa melhorar a paciência, atenção às pessoas, humildade, consideração, trabalhar coletivamente, Ouvir mais.</v>
      </c>
      <c r="I3" s="12" t="str">
        <f>Informações1!I6</f>
        <v>Liberdade para agir individualmente, controle das proprias atividades, resolver os problemas do seu jeito, competição, variedade de atividades, não ter que repetir tarefas.</v>
      </c>
      <c r="J3" s="12" t="str">
        <f>Informações1!J6</f>
        <v>Resultado</v>
      </c>
    </row>
    <row r="4" spans="2:10" ht="90" x14ac:dyDescent="0.25">
      <c r="B4" s="12" t="str">
        <f>Informações1!B5</f>
        <v>O</v>
      </c>
      <c r="C4" s="12">
        <f>Informações1!C5</f>
        <v>0</v>
      </c>
      <c r="D4" s="12" t="str">
        <f>Informações1!D5</f>
        <v>Lobo</v>
      </c>
      <c r="E4" s="12" t="str">
        <f>Informações1!E5</f>
        <v>Fazer certo (Organização)</v>
      </c>
      <c r="F4" s="12" t="str">
        <f>Informações1!F5</f>
        <v>Detalhista, organizado, estrategista, busca do conhecimento, pontual, conservador, previsivel.</v>
      </c>
      <c r="G4" s="12" t="str">
        <f>Informações1!G5</f>
        <v>Organização, passado presente e futuro, consistência, conformidade e qualidade, lealdade e segurança, regras e responsabilidades.</v>
      </c>
      <c r="H4" s="12" t="str">
        <f>Informações1!H5</f>
        <v>Dificuldade de se adaptar a mudanças, pode impedir o progresso, detalhista, estruturado e demasiadamente sistematizado. Melhorar o entusiasmo, flexibilidade, aceitação de outros estilos comportamentais, método de atalho.</v>
      </c>
      <c r="I4" s="12" t="str">
        <f>Informações1!I5</f>
        <v>Certeza, compreensão exata das regras, conhecimento especifico, ausência de riscos e erros, vero produto acabado (começo, meio e fim).</v>
      </c>
      <c r="J4" s="12" t="str">
        <f>Informações1!J5</f>
        <v>Ordem e controle</v>
      </c>
    </row>
    <row r="5" spans="2:10" ht="90" x14ac:dyDescent="0.25">
      <c r="B5" s="12" t="str">
        <f>Informações1!B4</f>
        <v>C</v>
      </c>
      <c r="C5" s="12">
        <f>Informações1!C4</f>
        <v>0</v>
      </c>
      <c r="D5" s="12" t="str">
        <f>Informações1!D4</f>
        <v>Gato</v>
      </c>
      <c r="E5" s="12" t="str">
        <f>Informações1!E4</f>
        <v>Fazer junto (Comunicação)</v>
      </c>
      <c r="F5" s="12" t="str">
        <f>Informações1!F4</f>
        <v>Sensível, relacionamentos, time, tradicional, contribuição, busca harmonia, delega autoridade.</v>
      </c>
      <c r="G5" s="12" t="str">
        <f>Informações1!G4</f>
        <v>Comunicação, mantem a harmonia, desenvolve e mantem a cultura, comunicação aberta.</v>
      </c>
      <c r="H5" s="12" t="str">
        <f>Informações1!H4</f>
        <v>Esconder conflitos, felicidade acima dos resultados, manipulação através de sentimentos. Abordagem mais direta, controle de tempo, controle emocional, mais foco, prazos realistas, trabalhar mais a razão.</v>
      </c>
      <c r="I5" s="12" t="str">
        <f>Informações1!I4</f>
        <v>Segurança, aceitação social, construir o consenso, reconhecimento da equipe, supervisão compreensiva, ambiente harmonico, trabalho em grupo.</v>
      </c>
      <c r="J5" s="12" t="str">
        <f>Informações1!J4</f>
        <v>Felicidade e igualdade (pensa nos outros)</v>
      </c>
    </row>
    <row r="6" spans="2:10" ht="45" x14ac:dyDescent="0.25">
      <c r="B6" s="12" t="str">
        <f>Informações1!B3</f>
        <v>I</v>
      </c>
      <c r="C6" s="12">
        <f>Informações1!C3</f>
        <v>0</v>
      </c>
      <c r="D6" s="12" t="str">
        <f>Informações1!D3</f>
        <v>Águia</v>
      </c>
      <c r="E6" s="12" t="str">
        <f>Informações1!E3</f>
        <v>Fazer diferente (Idealização)</v>
      </c>
      <c r="F6" s="12" t="str">
        <f>Informações1!F3</f>
        <v>Criativo, intuitivo, foco no futuro, distraído, curioso, informal e flexível.</v>
      </c>
      <c r="G6" s="12" t="str">
        <f>Informações1!G3</f>
        <v>Idealização, Provoca mudanças, antecipa o futuro, criatividade.</v>
      </c>
      <c r="H6" s="12" t="str">
        <f>Informações1!H3</f>
        <v>Falta de atenção no presente, impaciência e rebeldia, defender o novo pelo novo, trabalho em equipe, verbalização.</v>
      </c>
      <c r="I6" s="12" t="str">
        <f>Informações1!I3</f>
        <v>Liberdade de expressão, Ausência de controle rígido, oportunidade para delegar.</v>
      </c>
      <c r="J6" s="12" t="str">
        <f>Informações1!J3</f>
        <v>Criatividade e liberdade (inspirar idéias)</v>
      </c>
    </row>
    <row r="7" spans="2:10" x14ac:dyDescent="0.25">
      <c r="B7" s="15"/>
      <c r="C7" s="15"/>
      <c r="D7" s="15"/>
      <c r="E7" s="15"/>
      <c r="F7" s="15"/>
      <c r="G7" s="15"/>
      <c r="H7" s="15"/>
      <c r="I7" s="15"/>
      <c r="J7" s="1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Menu</vt:lpstr>
      <vt:lpstr>Questionário</vt:lpstr>
      <vt:lpstr>Perfil comportamental</vt:lpstr>
      <vt:lpstr>Pref. cerebral</vt:lpstr>
      <vt:lpstr>Informações1</vt:lpstr>
      <vt:lpstr>Informações2</vt:lpstr>
      <vt:lpstr>'Pref. cerebral'!Area_de_impressao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Ludmillacosta</dc:creator>
  <cp:keywords/>
  <dc:description/>
  <cp:lastModifiedBy>Bruno Brochado Ribeiro</cp:lastModifiedBy>
  <cp:revision/>
  <dcterms:created xsi:type="dcterms:W3CDTF">2011-11-14T11:21:06Z</dcterms:created>
  <dcterms:modified xsi:type="dcterms:W3CDTF">2021-04-12T14:49:13Z</dcterms:modified>
  <cp:category/>
  <cp:contentStatus/>
</cp:coreProperties>
</file>